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15" activeTab="18"/>
  </bookViews>
  <sheets>
    <sheet name="1.mell." sheetId="1" r:id="rId1"/>
    <sheet name="2.mell." sheetId="2" r:id="rId2"/>
    <sheet name="3.mell." sheetId="3" r:id="rId3"/>
    <sheet name="4.mell." sheetId="4" r:id="rId4"/>
    <sheet name="5.mell" sheetId="5" r:id="rId5"/>
    <sheet name="6.mell" sheetId="6" r:id="rId6"/>
    <sheet name="7.mell." sheetId="7" r:id="rId7"/>
    <sheet name="8.mell" sheetId="8" r:id="rId8"/>
    <sheet name="9.mell" sheetId="9" r:id="rId9"/>
    <sheet name="10.mell" sheetId="10" r:id="rId10"/>
    <sheet name="11.mell" sheetId="11" r:id="rId11"/>
    <sheet name="MÉRLEG" sheetId="12" r:id="rId12"/>
    <sheet name="VAGYONKIMUT" sheetId="13" r:id="rId13"/>
    <sheet name="PÉNZKÉSZLET" sheetId="14" r:id="rId14"/>
    <sheet name="Pénzmaradvány" sheetId="15" r:id="rId15"/>
    <sheet name="Kisebbs-pénzm." sheetId="16" r:id="rId16"/>
    <sheet name="Kisebbs-Bevétel" sheetId="17" r:id="rId17"/>
    <sheet name="Kisebbs-Kiadás" sheetId="18" r:id="rId18"/>
    <sheet name="üres" sheetId="19" r:id="rId19"/>
  </sheets>
  <definedNames/>
  <calcPr fullCalcOnLoad="1"/>
</workbook>
</file>

<file path=xl/sharedStrings.xml><?xml version="1.0" encoding="utf-8"?>
<sst xmlns="http://schemas.openxmlformats.org/spreadsheetml/2006/main" count="1235" uniqueCount="644">
  <si>
    <t>2007.</t>
  </si>
  <si>
    <t>M.adókat terh.járulékok</t>
  </si>
  <si>
    <t>Dologi kiadás</t>
  </si>
  <si>
    <t>Működési célú pénzeszköz átadás</t>
  </si>
  <si>
    <t>Társadalmi és szoc.pol.juttatás</t>
  </si>
  <si>
    <t>Felujítás</t>
  </si>
  <si>
    <t>Beruházás</t>
  </si>
  <si>
    <t>Pénzügyi befektetés</t>
  </si>
  <si>
    <t>Hosszú lejáratú értékpapírok vás.</t>
  </si>
  <si>
    <t>Kölcsönök nyújtása</t>
  </si>
  <si>
    <t>Pénzforgalom nélküli kiadás</t>
  </si>
  <si>
    <t>Kiadás összesen</t>
  </si>
  <si>
    <t>Kiadások mindösszesen</t>
  </si>
  <si>
    <t>KÖNYVVITELI MÉRLEG</t>
  </si>
  <si>
    <t>Alsónémedi Nagyközség Önkormányzat tényleges adatai alapján</t>
  </si>
  <si>
    <t>Eszközök</t>
  </si>
  <si>
    <t>A) BEFEKTETETT ESZKÖZÖK</t>
  </si>
  <si>
    <t>I. Immateriális javak összesen</t>
  </si>
  <si>
    <t>II. Tárgyi eszközök összesen</t>
  </si>
  <si>
    <t xml:space="preserve">   1. Ingatlanok</t>
  </si>
  <si>
    <t xml:space="preserve">   2. Gépek, berendezések és felszerelések</t>
  </si>
  <si>
    <t xml:space="preserve">   3. Járművek</t>
  </si>
  <si>
    <t xml:space="preserve">   4. Beruházások</t>
  </si>
  <si>
    <t xml:space="preserve">   5. Beruházásra adott előlegek</t>
  </si>
  <si>
    <t>III. Befektetett pénzügyi eszközök összesen</t>
  </si>
  <si>
    <t xml:space="preserve">   1. Részesedések</t>
  </si>
  <si>
    <t xml:space="preserve">   2. Értékpapírok</t>
  </si>
  <si>
    <t xml:space="preserve">   3. Adott kölcsönök</t>
  </si>
  <si>
    <t xml:space="preserve">   4. Hosszú lejáratú bankbetétek</t>
  </si>
  <si>
    <t>IV. Üzemeltetésre, kezelésre átadott, koncesszióba adott eszközök</t>
  </si>
  <si>
    <t>B) FORGÓESZKÖZÖK ÖSSZESEN</t>
  </si>
  <si>
    <t>I. Készletek összesen</t>
  </si>
  <si>
    <t xml:space="preserve">   1. Anyagok</t>
  </si>
  <si>
    <t xml:space="preserve">   3. Állatok</t>
  </si>
  <si>
    <t xml:space="preserve">   4. Befejezetlen termelés és félkész termékek</t>
  </si>
  <si>
    <t xml:space="preserve">   5. Késztermékek</t>
  </si>
  <si>
    <t>II. Követelések összesen</t>
  </si>
  <si>
    <t xml:space="preserve">   1. Adósok</t>
  </si>
  <si>
    <t xml:space="preserve">   2. Követelések áruszállításból</t>
  </si>
  <si>
    <t xml:space="preserve">   3. Rövid lejáratú kölcsönök</t>
  </si>
  <si>
    <t xml:space="preserve">   4. Egyéb követelések</t>
  </si>
  <si>
    <t>III. Értékpapírok összesen</t>
  </si>
  <si>
    <t xml:space="preserve">   1. Kárpótlási jegyek</t>
  </si>
  <si>
    <t xml:space="preserve">   2. Kincstárjegyek</t>
  </si>
  <si>
    <t xml:space="preserve">   3. Kötvények</t>
  </si>
  <si>
    <t xml:space="preserve">   4. Egyéb értékpapírok</t>
  </si>
  <si>
    <t>IV. Pénzeszközök összesen</t>
  </si>
  <si>
    <t xml:space="preserve">   1. Pénztárak és betétkönyvek</t>
  </si>
  <si>
    <t xml:space="preserve">   2. Költségvetési bankszámlák</t>
  </si>
  <si>
    <t xml:space="preserve">   3. Elszámolási számlák</t>
  </si>
  <si>
    <t xml:space="preserve">   4. Idegen pénzeszközök számlái közmű számlák</t>
  </si>
  <si>
    <t>V. Egyéb aktív pénzügyi elszámolások</t>
  </si>
  <si>
    <t xml:space="preserve">   1. Aktív függő elszámolások</t>
  </si>
  <si>
    <t xml:space="preserve">   2. Aktív átfutó elszámolások</t>
  </si>
  <si>
    <t xml:space="preserve">   3. Aktív kiegyenlítő elszámolások</t>
  </si>
  <si>
    <t>Eszközök összesen:</t>
  </si>
  <si>
    <t>Források</t>
  </si>
  <si>
    <t>D) SAJÁT TŐKE</t>
  </si>
  <si>
    <t>1. Indulótőke</t>
  </si>
  <si>
    <t>2. Tőkeváltozások</t>
  </si>
  <si>
    <t>E) TARTALÉKOK</t>
  </si>
  <si>
    <t>I. Költségvetési tartalékok</t>
  </si>
  <si>
    <t xml:space="preserve">Ebből:Tárgyévi  </t>
  </si>
  <si>
    <t xml:space="preserve">                  Előző évi</t>
  </si>
  <si>
    <t>3. Kiadási megtakarítás</t>
  </si>
  <si>
    <t>4. Bevételi elmaradás</t>
  </si>
  <si>
    <t>5. Előirányzat maradvány</t>
  </si>
  <si>
    <t>F) KÖTELEZETTSÉGEK</t>
  </si>
  <si>
    <t>I. Hosszú lejáratú kötelezettségek</t>
  </si>
  <si>
    <t>1. Fejlesztési célú hitelek</t>
  </si>
  <si>
    <t>2. Tartozás fejlesztési célú kötvénykibocsátásból</t>
  </si>
  <si>
    <t>3. Tartozás működési célú kötvénykibocsátásból</t>
  </si>
  <si>
    <t>5. Egyéb hosszú lejáratú kötelezettségek</t>
  </si>
  <si>
    <t>II. Rövid lejáratú kötelezettségek</t>
  </si>
  <si>
    <t>1. Kötelezettségek áruszállításból és szolgáltatásból (szállítók) Ebből:</t>
  </si>
  <si>
    <t>- tárgyévi költségvetést terhelő szállító kötelezettségek</t>
  </si>
  <si>
    <t>- tárgyévet követő évet terhelő szállító kötelezettségek</t>
  </si>
  <si>
    <t>- kibocsátott váltók</t>
  </si>
  <si>
    <t>2. Működési célú hitelek</t>
  </si>
  <si>
    <t>3. Egyéb rövid lejáratú kötelezettségek</t>
  </si>
  <si>
    <t>Ebből: iparűzési adó feltöltés miatt</t>
  </si>
  <si>
    <t xml:space="preserve">            helyi  adó túlfizetése</t>
  </si>
  <si>
    <t>- tárgyévi költségvetést terhelő egyéb rövid lejáratú kötelezettségek</t>
  </si>
  <si>
    <t>- különféle egyéb rövid lejáratú kötelezettségek</t>
  </si>
  <si>
    <t>III. Egyéb passzív pénzügyi elszámolások</t>
  </si>
  <si>
    <t>1. Passzív függő elszámolások</t>
  </si>
  <si>
    <t>2. Passzív átfutó elszámolások</t>
  </si>
  <si>
    <t>3. Passzív kiegyenlítő elszámolások</t>
  </si>
  <si>
    <t>4. Idegen pénzeszköz - közműszámla</t>
  </si>
  <si>
    <t>Források összesen:</t>
  </si>
  <si>
    <t>A vagyon</t>
  </si>
  <si>
    <t>Megj.</t>
  </si>
  <si>
    <t>nettó értéke</t>
  </si>
  <si>
    <t>I. Immateriális javak</t>
  </si>
  <si>
    <t>Egyéb immateriális javak</t>
  </si>
  <si>
    <t>I. Immateriális javak összesen:</t>
  </si>
  <si>
    <t>II. Tárgyi eszközök</t>
  </si>
  <si>
    <t>Földterület</t>
  </si>
  <si>
    <t>Telkek</t>
  </si>
  <si>
    <t>Épületek</t>
  </si>
  <si>
    <t>Egyéb épitmények</t>
  </si>
  <si>
    <t>Ügyv.sz.t.eszk.szk.</t>
  </si>
  <si>
    <t>Egyéb gép és ber.</t>
  </si>
  <si>
    <t>Képzőm.alk.s</t>
  </si>
  <si>
    <t>Hangszerek</t>
  </si>
  <si>
    <t>Járművek</t>
  </si>
  <si>
    <t>Ingatlanok folyamatban lévő beruházása</t>
  </si>
  <si>
    <t>Építmények</t>
  </si>
  <si>
    <t>II. Tárgyi eszközök összesen:</t>
  </si>
  <si>
    <t>III. Befektetett pénzügyi eszközök</t>
  </si>
  <si>
    <t>Részesedések</t>
  </si>
  <si>
    <t>Áll.kötv.gázk.</t>
  </si>
  <si>
    <t>Aranykorona</t>
  </si>
  <si>
    <t xml:space="preserve">Adott kölcsönök </t>
  </si>
  <si>
    <t>Lakásépítés-m.váll.</t>
  </si>
  <si>
    <t>Kamatmentes</t>
  </si>
  <si>
    <t>Beke Bálintné</t>
  </si>
  <si>
    <t>III. Befektetett pénzügyi eszközök összesen:</t>
  </si>
  <si>
    <t>Viziközmű</t>
  </si>
  <si>
    <t>Szennyvízközmű</t>
  </si>
  <si>
    <t>V. Készletek</t>
  </si>
  <si>
    <t>Élelmiszerek</t>
  </si>
  <si>
    <t>Karbantartási anyagok</t>
  </si>
  <si>
    <t>Tisztítószerek</t>
  </si>
  <si>
    <t>Betétdíjas göngy.</t>
  </si>
  <si>
    <t>V. Készletek összesen:</t>
  </si>
  <si>
    <t>VI. Követelések</t>
  </si>
  <si>
    <t>Vevők</t>
  </si>
  <si>
    <t>Adósok</t>
  </si>
  <si>
    <t>Egyéb követelések</t>
  </si>
  <si>
    <t>-</t>
  </si>
  <si>
    <t>VI. Követelések összesen:</t>
  </si>
  <si>
    <t>VII. Értékpapírok</t>
  </si>
  <si>
    <t xml:space="preserve">Kincstárjegy </t>
  </si>
  <si>
    <t>VII. Értékpapírok összesen:</t>
  </si>
  <si>
    <t>VIII. Pénzeszközök</t>
  </si>
  <si>
    <t>Pénztár</t>
  </si>
  <si>
    <t>Egyszámla</t>
  </si>
  <si>
    <t>VIII. Pénzeszközök összesen:</t>
  </si>
  <si>
    <t>IX. Aktív pénzügyi elszámolások</t>
  </si>
  <si>
    <t>IX. Aktív pénzügyi elszámolások összesen:</t>
  </si>
  <si>
    <t>Önkormányzati  vagyon összesen:</t>
  </si>
  <si>
    <t>Alsónémedi Nagyközség Önkormányzat pénzkészlet változása</t>
  </si>
  <si>
    <t>Mód.</t>
  </si>
  <si>
    <t>Tárgyévi kiadások és bevételek egyenlege</t>
  </si>
  <si>
    <t>Finanszírozási műveletek kiadásai</t>
  </si>
  <si>
    <t>Finanszírozási műveletek bevételei</t>
  </si>
  <si>
    <t>Pénzeszközök változása</t>
  </si>
  <si>
    <t>Pénzkészlet január 1-jén</t>
  </si>
  <si>
    <t>Pénzkészlet a tárgyidőszak végén</t>
  </si>
  <si>
    <t xml:space="preserve">  </t>
  </si>
  <si>
    <t xml:space="preserve"> </t>
  </si>
  <si>
    <t>Ezer Ft</t>
  </si>
  <si>
    <t>Megnevezés</t>
  </si>
  <si>
    <t>Előirányzat</t>
  </si>
  <si>
    <t>Eredeti</t>
  </si>
  <si>
    <t xml:space="preserve">Módosított </t>
  </si>
  <si>
    <t>Teljesítés</t>
  </si>
  <si>
    <t>Hatósági jogk.köthető bevétel</t>
  </si>
  <si>
    <t>Egyéb sajátos bevétel</t>
  </si>
  <si>
    <t>ÁFA bevételek, visszatérülések</t>
  </si>
  <si>
    <t>Kamatbevételek</t>
  </si>
  <si>
    <t>Intézményi műk. bev. összesen (1)</t>
  </si>
  <si>
    <t>Építményadó</t>
  </si>
  <si>
    <t>Iparűzési adó</t>
  </si>
  <si>
    <t>Gépjárműadó</t>
  </si>
  <si>
    <t>Pótlék, bírság</t>
  </si>
  <si>
    <t>Önkorm. sajátos műk. bev. össz.(2)</t>
  </si>
  <si>
    <t>Tárgyi eszk., immat. javak értékes.</t>
  </si>
  <si>
    <t>Pénzügyi befektetések bevételei</t>
  </si>
  <si>
    <t>9690</t>
  </si>
  <si>
    <t>Felh. és tőke jellegű bev. össz. (3)</t>
  </si>
  <si>
    <t>Központi ktgvet-től kapott támog.</t>
  </si>
  <si>
    <t>Támogatások, kiegészítések és átvett pénzeszk. összesen (4)</t>
  </si>
  <si>
    <t>Korábban ny.kölcs.visszatér</t>
  </si>
  <si>
    <t>Pénzmaradvány</t>
  </si>
  <si>
    <t>Bevételek összesen</t>
  </si>
  <si>
    <t>Kiegyenlítő,függő,átfutó bevételek</t>
  </si>
  <si>
    <t>Bevételek mindösszesen</t>
  </si>
  <si>
    <t>Cím</t>
  </si>
  <si>
    <t xml:space="preserve">Előirányzat </t>
  </si>
  <si>
    <t>Módosított</t>
  </si>
  <si>
    <t>Polgármesteri Hivatal 2/A</t>
  </si>
  <si>
    <t>Egészségügyi tevékenység 2/B</t>
  </si>
  <si>
    <t>Széchenyi István Általános Iskola 2/C</t>
  </si>
  <si>
    <t>Szivárvány Napköziotthonos Óvoda 2/D</t>
  </si>
  <si>
    <t>Művelődési Központ 2/E</t>
  </si>
  <si>
    <t>Összesen</t>
  </si>
  <si>
    <t>Polgármesteri Hivatal</t>
  </si>
  <si>
    <t>Kiegészítő mg. szolgáltatás</t>
  </si>
  <si>
    <t>Üdültetés</t>
  </si>
  <si>
    <t>Közutak,hidak,alagutak</t>
  </si>
  <si>
    <t xml:space="preserve">Saját vagy bérelt ingatlan kezelés  </t>
  </si>
  <si>
    <t>Ingatlan kezelés, forgalmazás (lakások)</t>
  </si>
  <si>
    <t>Mezőőri szolgálat</t>
  </si>
  <si>
    <t xml:space="preserve">Önkormányzat igazgatás tev.         </t>
  </si>
  <si>
    <t>Önk.képviselő választás</t>
  </si>
  <si>
    <t>Önk.fel.nem tervezhető</t>
  </si>
  <si>
    <t>Finanszírozási műveletek</t>
  </si>
  <si>
    <t>Szennyvizelvezetés</t>
  </si>
  <si>
    <t>Település hulladékkezelés</t>
  </si>
  <si>
    <t>Egészségügyi tevékenység</t>
  </si>
  <si>
    <t>Háziorvosi szolgálat</t>
  </si>
  <si>
    <t>Védőnői szolgálat</t>
  </si>
  <si>
    <t>Iskola egészségügy</t>
  </si>
  <si>
    <t>Széchenyi István Általános Iskola</t>
  </si>
  <si>
    <t>Iskola étkeztetés</t>
  </si>
  <si>
    <t>Diáksport</t>
  </si>
  <si>
    <t>Szivárvány Napköziotthonos Óvoda</t>
  </si>
  <si>
    <t>Óvodai étkeztetés</t>
  </si>
  <si>
    <t>Munkahelyi vendéglátás</t>
  </si>
  <si>
    <t>Óvodai nevelés</t>
  </si>
  <si>
    <t>Összesen:</t>
  </si>
  <si>
    <t>Művelődési Központ</t>
  </si>
  <si>
    <t>Művelődési Ház</t>
  </si>
  <si>
    <t>Könyvtár</t>
  </si>
  <si>
    <t>Polgármesteri Hivatal 3/A</t>
  </si>
  <si>
    <t>Egészségügyi tevékenység 3/B</t>
  </si>
  <si>
    <t>Széchenyi István Általános Iskola                          3/C</t>
  </si>
  <si>
    <t>Szivárvány Napköziotthonos Óvoda 3/D</t>
  </si>
  <si>
    <t>Kisegítő mg. szolg.</t>
  </si>
  <si>
    <t>Közutak, hidak</t>
  </si>
  <si>
    <t>Ingatlan bérbeadása</t>
  </si>
  <si>
    <t>Ingatlan kezelés, forgalm. (lakások)</t>
  </si>
  <si>
    <t>Önkormányzat igazg. tev.</t>
  </si>
  <si>
    <t>OGY.választás</t>
  </si>
  <si>
    <t>Önkorm.képv.vál.</t>
  </si>
  <si>
    <t>Város és községgazdálkodás</t>
  </si>
  <si>
    <t>Település vízellátás</t>
  </si>
  <si>
    <t>Közvilágítás</t>
  </si>
  <si>
    <t>Állateü.tev.</t>
  </si>
  <si>
    <t>Házi segítségnyújtás</t>
  </si>
  <si>
    <t>Családsegítés</t>
  </si>
  <si>
    <t>Szociális étkeztetés</t>
  </si>
  <si>
    <t>Rendsz.szoc.pénzb.ell</t>
  </si>
  <si>
    <t>Rendsz.gy.véd.ell.</t>
  </si>
  <si>
    <t>Eseti szoc.p.ell.</t>
  </si>
  <si>
    <t>Eseti gy.véd.ell.</t>
  </si>
  <si>
    <t>Szennyvízelvezetés</t>
  </si>
  <si>
    <t>Település hulladékkez</t>
  </si>
  <si>
    <t>Temetkezés</t>
  </si>
  <si>
    <t>Fogorvosi Szolgálat</t>
  </si>
  <si>
    <t>Iskolai étkeztetés</t>
  </si>
  <si>
    <t>Általános iskolai oktatás</t>
  </si>
  <si>
    <t>Ált.Isk.Napközi o.ell.</t>
  </si>
  <si>
    <t>Művelődési központ</t>
  </si>
  <si>
    <t>Polgármesteri Hivatal 4/A</t>
  </si>
  <si>
    <t>Tevékenység  4/B</t>
  </si>
  <si>
    <t xml:space="preserve">Széchenyi István </t>
  </si>
  <si>
    <t>Általános Iskola 4/C</t>
  </si>
  <si>
    <t>Szivárvány Napközi-</t>
  </si>
  <si>
    <t>otthonos Óvoda  4/D</t>
  </si>
  <si>
    <t>Művelődési központ 4/E</t>
  </si>
  <si>
    <t xml:space="preserve">Közutak, hidak </t>
  </si>
  <si>
    <t>Önkormányzat igazgatási tevékenység</t>
  </si>
  <si>
    <t>Széchenyi István</t>
  </si>
  <si>
    <t>Általános Iskola</t>
  </si>
  <si>
    <t xml:space="preserve">     Ezer Ft</t>
  </si>
  <si>
    <t xml:space="preserve">Cím       </t>
  </si>
  <si>
    <t>Felújítási cél</t>
  </si>
  <si>
    <t xml:space="preserve">Megnevezése                                 </t>
  </si>
  <si>
    <t>megnevezése</t>
  </si>
  <si>
    <t>1.Polgármesteri Hivatal</t>
  </si>
  <si>
    <t>5/A. sz. melléklet tartalmazza</t>
  </si>
  <si>
    <t>2. Egészségügyi tevékenység</t>
  </si>
  <si>
    <t>5/B. sz. melléklet tartalmazza</t>
  </si>
  <si>
    <t>3. Széchenyi István Általános Iskola</t>
  </si>
  <si>
    <t>5/C. sz. melléklet tartalmazza</t>
  </si>
  <si>
    <t>4. Szivárvány Napköziotthonos Óvoda</t>
  </si>
  <si>
    <t>5/D. sz. melléklet tartalmazza</t>
  </si>
  <si>
    <t>5. Művelődési központ</t>
  </si>
  <si>
    <t>5/E. sz. melléklet tartalmazza</t>
  </si>
  <si>
    <t xml:space="preserve">Összes felújítás:             </t>
  </si>
  <si>
    <t xml:space="preserve">Felújítási cél </t>
  </si>
  <si>
    <t xml:space="preserve">Polgármesteri </t>
  </si>
  <si>
    <t xml:space="preserve">Hivatal         </t>
  </si>
  <si>
    <t>Mindösszesen</t>
  </si>
  <si>
    <t xml:space="preserve">Egészségügyi            </t>
  </si>
  <si>
    <t xml:space="preserve">tevékenység          </t>
  </si>
  <si>
    <t>Háziorvosi szolg.</t>
  </si>
  <si>
    <t>Ált.iskola</t>
  </si>
  <si>
    <t xml:space="preserve">Szivárvány Napköziotthonos Óvoda  </t>
  </si>
  <si>
    <t>Megnevezése</t>
  </si>
  <si>
    <t>Óvoda</t>
  </si>
  <si>
    <t>Művelődési ház</t>
  </si>
  <si>
    <t xml:space="preserve">                    </t>
  </si>
  <si>
    <t xml:space="preserve">  Ezer Ft </t>
  </si>
  <si>
    <t xml:space="preserve">Cím  </t>
  </si>
  <si>
    <t xml:space="preserve">Megnevezés                                                                </t>
  </si>
  <si>
    <t xml:space="preserve">Beruházási cél </t>
  </si>
  <si>
    <t>6/A. sz. melléklet tartalmazza</t>
  </si>
  <si>
    <t>6/B. sz. melléklet tartalmazza</t>
  </si>
  <si>
    <t>Széchenyi István Általános</t>
  </si>
  <si>
    <t>Iskola</t>
  </si>
  <si>
    <t>6/C. sz. melléklet tartalmazza</t>
  </si>
  <si>
    <t>Szivárvány Napköziotthonos</t>
  </si>
  <si>
    <t>6/D. sz. melléklet tartalmazza</t>
  </si>
  <si>
    <t xml:space="preserve">Halászy Károly Művelődési Ház és Könyvtár </t>
  </si>
  <si>
    <t>6/E. sz. melléklet tartalmazza</t>
  </si>
  <si>
    <t>Összes beruházás</t>
  </si>
  <si>
    <t>-,,-</t>
  </si>
  <si>
    <t xml:space="preserve">                        -„-</t>
  </si>
  <si>
    <t>Önk.igazgatási tev.</t>
  </si>
  <si>
    <t xml:space="preserve">Széchenyi István Általános Iskola     </t>
  </si>
  <si>
    <t>Általános iskola oktatás</t>
  </si>
  <si>
    <t>1 db nyomtató</t>
  </si>
  <si>
    <t xml:space="preserve">Összesen:         </t>
  </si>
  <si>
    <t xml:space="preserve">Szivárvány Napköziotthonos Óvoda                                   </t>
  </si>
  <si>
    <t xml:space="preserve">Óvodai nevelés </t>
  </si>
  <si>
    <t>bevételei és kiadásai tájékoztató jelleggel, mérlegszerűen címenként</t>
  </si>
  <si>
    <t>Bevétel</t>
  </si>
  <si>
    <t>Kiadás</t>
  </si>
  <si>
    <t>Működés</t>
  </si>
  <si>
    <t xml:space="preserve">Felhalmozás </t>
  </si>
  <si>
    <t>Felhalmozás</t>
  </si>
  <si>
    <t>Polgármesteri Hivatal 7/A</t>
  </si>
  <si>
    <t>Szivárvány Napköziotthonos Óvoda 7/D</t>
  </si>
  <si>
    <t>Mindösszesen:</t>
  </si>
  <si>
    <t>Kisegítő mg. szolgálat</t>
  </si>
  <si>
    <t>Közutak üzemeltetése</t>
  </si>
  <si>
    <t>Ingatlan kez. forg. (lakások)</t>
  </si>
  <si>
    <t>Önkormányzat igazgatási tev.</t>
  </si>
  <si>
    <t>Önkormányzati választás</t>
  </si>
  <si>
    <t>Város és községgazdálk.</t>
  </si>
  <si>
    <t>Település vizellátás</t>
  </si>
  <si>
    <t>Közvilágitás</t>
  </si>
  <si>
    <t>Önk. feladatra nem tervezhető</t>
  </si>
  <si>
    <t>Állateü tevékenység</t>
  </si>
  <si>
    <t>Házi segitségnyújtás</t>
  </si>
  <si>
    <t>Családsegités</t>
  </si>
  <si>
    <t>Rendszeres szoc. pénzbeni ellátás</t>
  </si>
  <si>
    <t>Rendsz. Gyermekvédelmi ellátás</t>
  </si>
  <si>
    <t>Eseti szoc. pénzbeni ellátás</t>
  </si>
  <si>
    <t>Eseti gyermekvédelmi ellátás</t>
  </si>
  <si>
    <t>Temetkezési szolgálat</t>
  </si>
  <si>
    <t>Fogorvosi szolgálat</t>
  </si>
  <si>
    <t>Iskola intézmény étkeztetés</t>
  </si>
  <si>
    <t>Általános iskola napköziotthon</t>
  </si>
  <si>
    <t xml:space="preserve">Diáksport </t>
  </si>
  <si>
    <t xml:space="preserve">Művelődési Központ </t>
  </si>
  <si>
    <t xml:space="preserve">Művelődési Ház </t>
  </si>
  <si>
    <t>Fő</t>
  </si>
  <si>
    <t>1.) Polgármesteri Hivatal - önállóan gazdálkodó költségvetési szerv</t>
  </si>
  <si>
    <t>Kisegítő mezőgazdasági szolgáltatás</t>
  </si>
  <si>
    <t xml:space="preserve">2.) Széchenyi István Általános Iskola - részben önállóan gazdálkodó </t>
  </si>
  <si>
    <t>Iskolai nevelés</t>
  </si>
  <si>
    <t>Napköziotthonos ellátás</t>
  </si>
  <si>
    <t xml:space="preserve">Összesen: </t>
  </si>
  <si>
    <t>4.) Halászy Károly Művelődési Ház és Könyvtár – részben önállóan gazdálkodó</t>
  </si>
  <si>
    <t>5.) Egészségügy</t>
  </si>
  <si>
    <t>1-5.) Mindösszesen:</t>
  </si>
  <si>
    <t>Normatív állami hozzájárulásának  elszámolása</t>
  </si>
  <si>
    <t>Forintban</t>
  </si>
  <si>
    <t>Visszafizetendő</t>
  </si>
  <si>
    <t>Mut. sz.</t>
  </si>
  <si>
    <t>Összeg</t>
  </si>
  <si>
    <t>Igazgatás</t>
  </si>
  <si>
    <t xml:space="preserve">Tömegközl. </t>
  </si>
  <si>
    <t>Lakott külterület</t>
  </si>
  <si>
    <t xml:space="preserve">Pénzbeli szoc. </t>
  </si>
  <si>
    <t>Helyi közművelődés</t>
  </si>
  <si>
    <t>Alsónémedi Nagyközség Önkormányzat</t>
  </si>
  <si>
    <t>Kötött felhasználású normatívák elszámolása</t>
  </si>
  <si>
    <t>Tényleges</t>
  </si>
  <si>
    <t>Év végi elt.</t>
  </si>
  <si>
    <t>Felh. összeg</t>
  </si>
  <si>
    <t>M.sz.</t>
  </si>
  <si>
    <t>FELÚJÍTÁS</t>
  </si>
  <si>
    <t>Felújítása</t>
  </si>
  <si>
    <t>Ingatlan bérbeadás</t>
  </si>
  <si>
    <t>Temetkezési szolgáltatás</t>
  </si>
  <si>
    <t xml:space="preserve">Felújítása  </t>
  </si>
  <si>
    <t>Művelődési</t>
  </si>
  <si>
    <t>Központ</t>
  </si>
  <si>
    <t>Egészségi</t>
  </si>
  <si>
    <t>Ingatlan kezelés (lakások)</t>
  </si>
  <si>
    <t>Háziorvosi szolgáltatás</t>
  </si>
  <si>
    <t>Széchenyi István       Általános Iskola</t>
  </si>
  <si>
    <t>Beruházása</t>
  </si>
  <si>
    <t>Száma</t>
  </si>
  <si>
    <t>Főkönyvi számla</t>
  </si>
  <si>
    <t>beruházása</t>
  </si>
  <si>
    <t>Értékpapír ÁZSIA-i</t>
  </si>
  <si>
    <t>AIRVAC Kft.</t>
  </si>
  <si>
    <t>DAKÖV Kft.</t>
  </si>
  <si>
    <t>Ált.isk.</t>
  </si>
  <si>
    <t>Pm.hiv.</t>
  </si>
  <si>
    <t>Közműfejl. Számlák</t>
  </si>
  <si>
    <t>Költségvetési függő, átfutó, kiegy.</t>
  </si>
  <si>
    <t>Költségvetésen kívüli függő, átfutó, kiegy.</t>
  </si>
  <si>
    <t>194 fejl.</t>
  </si>
  <si>
    <t>193 műk.</t>
  </si>
  <si>
    <t>Tárgyévi</t>
  </si>
  <si>
    <t>Pénzmaradvány-kimutatás</t>
  </si>
  <si>
    <t>Költségvetési bankszámla záróegyenlege</t>
  </si>
  <si>
    <t>Pénztár záróegyenlege</t>
  </si>
  <si>
    <t>Záró pénzkészlet összesen</t>
  </si>
  <si>
    <t>Költségvetés aktív elszámolások záró egyenleg</t>
  </si>
  <si>
    <t>Költsgévetés passzív elszámolások záró egyenleg</t>
  </si>
  <si>
    <t>Tárgyévi pénzmaradvány</t>
  </si>
  <si>
    <t>Előző évben képzett tartalék</t>
  </si>
  <si>
    <t>Költségvetési befizetés többlettámogatás miatt</t>
  </si>
  <si>
    <t>Költségvetési kiutalások kiutalatlan támogatás miatt</t>
  </si>
  <si>
    <t>Költségvetési pénzmaradvány</t>
  </si>
  <si>
    <t>Kötelezettséggel terhelt pénzmaradvány</t>
  </si>
  <si>
    <t>3.) Szivárvány Napköziotthonos Óvoda - részben önállóan gazdálkodó</t>
  </si>
  <si>
    <t xml:space="preserve">Összesen:            </t>
  </si>
  <si>
    <t>2007.évi</t>
  </si>
  <si>
    <t>KIADÁS</t>
  </si>
  <si>
    <t>Előző évi maradvány visszafizetése</t>
  </si>
  <si>
    <t>Támogatásértékű működési kiadás</t>
  </si>
  <si>
    <t>Kiegyenlító,függő,átfutó kiadások</t>
  </si>
  <si>
    <t>Rövid lejáj.é.papírok vás.kincstárjegy</t>
  </si>
  <si>
    <t>Felhalmozási célú pénzeszk. átadás</t>
  </si>
  <si>
    <t>,</t>
  </si>
  <si>
    <t>MŰKÖDÉSI KIADÁSA</t>
  </si>
  <si>
    <t>Művelődési Központ 3/E</t>
  </si>
  <si>
    <t>Helyi kisebbségi önkorm.</t>
  </si>
  <si>
    <t>Finanszirozási műveletek</t>
  </si>
  <si>
    <t>Működési kiadása</t>
  </si>
  <si>
    <t>ÖSSZESÍTŐ</t>
  </si>
  <si>
    <t>Egészségügyi tevékenység 7/B</t>
  </si>
  <si>
    <t>Széchenyi István Általános Iskola 7/C</t>
  </si>
  <si>
    <t>Művelődési Központ 7/E</t>
  </si>
  <si>
    <t>Helyi kisebbségi önkormányzat</t>
  </si>
  <si>
    <t>Felahalmozás</t>
  </si>
  <si>
    <t>Széchenyi István           Általános Iskola</t>
  </si>
  <si>
    <t>Óvodai intézményi étkeztetés</t>
  </si>
  <si>
    <t>Idegenforgalmi adó</t>
  </si>
  <si>
    <t>Átengedett SZJA adók</t>
  </si>
  <si>
    <t>Támogatásértékű müködési bevétel</t>
  </si>
  <si>
    <t>Működési célú pénzeszk. átvétel államháztartáson kívülről</t>
  </si>
  <si>
    <t>Támogatás értékü felhalmozási célú pénzeszk. átvétel államházt. Kívülről</t>
  </si>
  <si>
    <t>Felhalmozási  célrú pénzeszk. átvétel államházt. kívülről</t>
  </si>
  <si>
    <t>Munkahelyi  vendéglátás</t>
  </si>
  <si>
    <t>Általános iskolai  oktatás</t>
  </si>
  <si>
    <t xml:space="preserve">Tárgy évi       </t>
  </si>
  <si>
    <t>Előző évi</t>
  </si>
  <si>
    <t xml:space="preserve">Tárgy évi     </t>
  </si>
  <si>
    <t>Elöző évi</t>
  </si>
  <si>
    <t xml:space="preserve">   2. Áruk, követelés fejében átv. eszk. és készletek</t>
  </si>
  <si>
    <t xml:space="preserve">  5. Idegen pénzeszk.számlái, helyi adók számlái</t>
  </si>
  <si>
    <t>IV. Üzemelt, kezelésre, koncesszióba adott eszk.</t>
  </si>
  <si>
    <t>Évközi változások</t>
  </si>
  <si>
    <t>Szoc.étkezés</t>
  </si>
  <si>
    <t>Iskola 4 hó 4.évf.</t>
  </si>
  <si>
    <t>Iskola 4 hó 7-8.évf.</t>
  </si>
  <si>
    <t>Évk.vált.</t>
  </si>
  <si>
    <t>Ped.továbbk. 8 hó</t>
  </si>
  <si>
    <t>Ped.továbbk. 4 hó</t>
  </si>
  <si>
    <t>előirányzott és   teljesített címenkénti</t>
  </si>
  <si>
    <t>előirányzott és teljesített címenkénti</t>
  </si>
  <si>
    <t>BEVÉTELE</t>
  </si>
  <si>
    <t>BEVÉTEL</t>
  </si>
  <si>
    <t>FELÚJÍTÁS ÉS BERUHÁZÁS KIADÁSA</t>
  </si>
  <si>
    <t>Felújítás és beruházás kiadása</t>
  </si>
  <si>
    <t xml:space="preserve"> Összesen</t>
  </si>
  <si>
    <t>BERUHÁZÁSA</t>
  </si>
  <si>
    <t>Ssz</t>
  </si>
  <si>
    <t>Bevétel összesen</t>
  </si>
  <si>
    <t>Támogatás értékű műk.bevétel</t>
  </si>
  <si>
    <t>előirányzat és teljesítés</t>
  </si>
  <si>
    <t>KIADÁSA</t>
  </si>
  <si>
    <t>Alsónémedi Nagyközség Önkormányzat 2008. évi előirányzott és  teljesített</t>
  </si>
  <si>
    <t>2008. december 31.</t>
  </si>
  <si>
    <t>Talajterhelés</t>
  </si>
  <si>
    <t xml:space="preserve">Alsónémedi Nagyközség Önkormányzat költségvetés szervei  2008. évi </t>
  </si>
  <si>
    <t>Alsónémedi Nagyközség Önkormányzat 2008. évi előirányzott és teljesített címenkénti</t>
  </si>
  <si>
    <t>Céltartlék</t>
  </si>
  <si>
    <r>
      <t>Alsónémedi Nagyközség Önkormányzat 2008. évi előirányzott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és teljesített címenkénti</t>
    </r>
  </si>
  <si>
    <t>Üdülés</t>
  </si>
  <si>
    <t>Alsónémedi Nagyközség Önkormányzat 2008. évi előirányzott és teljesített célonkénti</t>
  </si>
  <si>
    <t xml:space="preserve"> Alsónémedi Nagyközség Önkormányzat 2008. évi előirányzott és  teljesített célonkénti</t>
  </si>
  <si>
    <t xml:space="preserve"> 2008. december 31.</t>
  </si>
  <si>
    <t>Ingatlankezelés (lakóépület)</t>
  </si>
  <si>
    <t>Önkorm.igazgatási tev.</t>
  </si>
  <si>
    <t>Üdülő épület</t>
  </si>
  <si>
    <t>Lakóépület Fő út 44. fogorvosi lakás</t>
  </si>
  <si>
    <t>Kerékpártároló</t>
  </si>
  <si>
    <t>Számítógép felújítás</t>
  </si>
  <si>
    <t>Autóbuszváró Fő út</t>
  </si>
  <si>
    <t>Ivóvízvezeték</t>
  </si>
  <si>
    <t>Szennyvíztelep bővítése</t>
  </si>
  <si>
    <t>Temetőkerítés</t>
  </si>
  <si>
    <t>Ravatalozó</t>
  </si>
  <si>
    <t>Alsónémedi Nagyközség Önkormányzat  2008. évi előirányzott és teljesített  célonkénti</t>
  </si>
  <si>
    <t>Iskolabővítés eng.terve</t>
  </si>
  <si>
    <t>Alsónémedi Nagyközség Önkormányzat 2008. évi előirányzott és teljesített  célonkénti</t>
  </si>
  <si>
    <t>Óvoda felújítás kiviteli terve</t>
  </si>
  <si>
    <t>konyhabútor üdülőbe</t>
  </si>
  <si>
    <t>Damjanich, Kisfaludy u. építése</t>
  </si>
  <si>
    <t>Gyalogátkelőhely Haraszti u.</t>
  </si>
  <si>
    <t>Zrínyi,Akácfa,Nap,Hold útépítés tervezése</t>
  </si>
  <si>
    <t>Zrínyi,Akácfa,Nap,Hold utcák építése</t>
  </si>
  <si>
    <t>Kerékpárút tervezése</t>
  </si>
  <si>
    <t>Alsónémedi településközpont fejlesztése</t>
  </si>
  <si>
    <t>XXI.sz. jövőképe</t>
  </si>
  <si>
    <t>Telekvásárlás Iskola u. 1.</t>
  </si>
  <si>
    <t>Telekvásárlás Fő út 75.</t>
  </si>
  <si>
    <t>Vagyonértékű jog vásárlása TABÉVA Kft.</t>
  </si>
  <si>
    <t>Számítástechnikai eszközök</t>
  </si>
  <si>
    <t>1 db személygk. OPEL VIVARO</t>
  </si>
  <si>
    <t>Szemléltető tábla házasságkötő terembe</t>
  </si>
  <si>
    <t>Térfigyelőrendszer</t>
  </si>
  <si>
    <t>Autóbuszváró építése Haraszti u.</t>
  </si>
  <si>
    <t>Üdvözlőtáblák</t>
  </si>
  <si>
    <t>1 db víztermelő kút fúrása</t>
  </si>
  <si>
    <t>Védőnők</t>
  </si>
  <si>
    <t>1 db spirométer</t>
  </si>
  <si>
    <t>klíma berendezés</t>
  </si>
  <si>
    <t>2 db nyomtató</t>
  </si>
  <si>
    <t>Iskolai étekeztetés</t>
  </si>
  <si>
    <t>1 db weboldal</t>
  </si>
  <si>
    <t>1 db szoftver</t>
  </si>
  <si>
    <t>1 db kaputelefon</t>
  </si>
  <si>
    <t>1 db vetitőgép</t>
  </si>
  <si>
    <t>1 db vetitővászon</t>
  </si>
  <si>
    <t>1 db pianinó</t>
  </si>
  <si>
    <t>1 db enciklopédia</t>
  </si>
  <si>
    <t xml:space="preserve">Alsónémedi Nagyközség Önkormányzat 2008. évi működési és felhalmozási </t>
  </si>
  <si>
    <t>Önkormányzat 2008. évben foglalkoztatottak létszáma</t>
  </si>
  <si>
    <t xml:space="preserve">Alsónémedi Nagyközség Önkormányzat 2008. évi </t>
  </si>
  <si>
    <t>2008.évi</t>
  </si>
  <si>
    <t>Személyi juttatások</t>
  </si>
  <si>
    <t>2008.</t>
  </si>
  <si>
    <t>Előirányzat  2008.</t>
  </si>
  <si>
    <t>Alsónémedi Nagyközség Önkormányzat vagyonkimutatása 2008. december 31.</t>
  </si>
  <si>
    <t>ABÉVA Kft.</t>
  </si>
  <si>
    <t>IV. Üzemeltetésre, kezelésre átadott, koncesszióba adott eszközök és jogok összesen:</t>
  </si>
  <si>
    <t>2008. évi terv</t>
  </si>
  <si>
    <t>2008. évi tény</t>
  </si>
  <si>
    <t>üdülőhelyi feladatok</t>
  </si>
  <si>
    <t>Óvoda 8 hó 1.év</t>
  </si>
  <si>
    <t>Óvoda 8 hó 2-3.év</t>
  </si>
  <si>
    <t>Iskola 8 hó 1.évf.</t>
  </si>
  <si>
    <t>Iskola 8 hó 2-3.évf.</t>
  </si>
  <si>
    <t>Iskola 8 hó 4.évf.</t>
  </si>
  <si>
    <t>Iskola 8 hó 5.évf.</t>
  </si>
  <si>
    <t>Iskola 8 hó 6.évf.</t>
  </si>
  <si>
    <t>Iskola 8 hó 7-8.évf.</t>
  </si>
  <si>
    <t>Iskola 4 hó 5-6.évf.</t>
  </si>
  <si>
    <t>Iskola 4 hó 1-2.évf.</t>
  </si>
  <si>
    <t>Iskola 4 hó 3.évf.</t>
  </si>
  <si>
    <t>Napközi 4 hó 1-4.évf.</t>
  </si>
  <si>
    <t xml:space="preserve">Napközi 8 hó </t>
  </si>
  <si>
    <t>Óvoda 4 hó 1-2.év</t>
  </si>
  <si>
    <t>Óvoda 4 hó 3.év</t>
  </si>
  <si>
    <t>Napközi 4 hó 5-8.évf.</t>
  </si>
  <si>
    <t>SNI 8 hó magántan. iskola</t>
  </si>
  <si>
    <t>SNI 8 hó magántan. össz.</t>
  </si>
  <si>
    <t>SNI 8 hó óvoda</t>
  </si>
  <si>
    <t>SNI 8 hó iskola</t>
  </si>
  <si>
    <t>SNI 8 hó összesen</t>
  </si>
  <si>
    <t>SNI 4 hó óvoda</t>
  </si>
  <si>
    <t>SNI 4 hó iskola</t>
  </si>
  <si>
    <t>SNI 4 hó összesen</t>
  </si>
  <si>
    <t>SNI 4 hó -nem org.- iskola</t>
  </si>
  <si>
    <t>SNI 4 hó - nem org.-összes</t>
  </si>
  <si>
    <t>étkeztetés 8 hó összesen</t>
  </si>
  <si>
    <t>étkeztetés 8 hó iskola</t>
  </si>
  <si>
    <t>étkeztetés 8 hó óvoda</t>
  </si>
  <si>
    <t>étkeztetés 4 hó óvoda</t>
  </si>
  <si>
    <t>étkeztetés 4 hó iskola</t>
  </si>
  <si>
    <t>étkeztetés 4 hó összesen</t>
  </si>
  <si>
    <t>tankönyv ingyenes 12 hó</t>
  </si>
  <si>
    <t>tankönyv ált.hozzájár. 12 hó</t>
  </si>
  <si>
    <t>2008.  december 31.</t>
  </si>
  <si>
    <t>Helyi kisebbségi önkormányzati tev.</t>
  </si>
  <si>
    <t>Bolgár kisebbségi önkormányzat</t>
  </si>
  <si>
    <t>ügyviteli és szám.techn.eszközök</t>
  </si>
  <si>
    <t>gépek, berendezések vásárlása</t>
  </si>
  <si>
    <t>m.célú ped.átad</t>
  </si>
  <si>
    <t>könyv beszerzés</t>
  </si>
  <si>
    <t>számitástechnikai anyag</t>
  </si>
  <si>
    <t>kisértékű t.eszköz vásárlása</t>
  </si>
  <si>
    <t>egyéb anyag vásárlás</t>
  </si>
  <si>
    <t>telefon költség</t>
  </si>
  <si>
    <t>internet költség</t>
  </si>
  <si>
    <t>egyéb üzemeltetési kiadás</t>
  </si>
  <si>
    <t>számitástechnikai eszköz karbantart.</t>
  </si>
  <si>
    <t>posta ktg.</t>
  </si>
  <si>
    <t>beruházás ÁFA-ja</t>
  </si>
  <si>
    <t>vásárolt termékek ÁFA-ja</t>
  </si>
  <si>
    <t>egyéb dologi kiadás</t>
  </si>
  <si>
    <t>kulturális,jóléti kiadás</t>
  </si>
  <si>
    <t>különféle dologi kiadás</t>
  </si>
  <si>
    <t>bankköltség</t>
  </si>
  <si>
    <t>hatósági díjak-parkolás</t>
  </si>
  <si>
    <t>kiadások összesen</t>
  </si>
  <si>
    <t xml:space="preserve"> kiadási és bevételi előírányzata és teljesítése</t>
  </si>
  <si>
    <t>műk.célú támog.értékű bevétel</t>
  </si>
  <si>
    <t>kapott kamat</t>
  </si>
  <si>
    <t>bevételek összesen</t>
  </si>
  <si>
    <t xml:space="preserve">Alsónémedi Bolgár Kisebbségi Önkormányzat 2008.évi </t>
  </si>
  <si>
    <t>Beruházás-sz.gép,telefon</t>
  </si>
  <si>
    <t>Alsónémedi Bolgár Kisebbségi Önkormányzat 2008.évi</t>
  </si>
  <si>
    <t>Fényképezőgép,könyv,számt.anyag</t>
  </si>
  <si>
    <t>Telefon,internet,eszk.karbant.</t>
  </si>
  <si>
    <t>Kulturális kiad.falunap</t>
  </si>
  <si>
    <t>Parkolás-hatósági díjak</t>
  </si>
  <si>
    <t>ÁFA-beruházás</t>
  </si>
  <si>
    <t>Dologi-áfa</t>
  </si>
  <si>
    <t>1. sz. melléklet a 8/2009. (IV. 28.)  sz. önkormányzati rendelethez</t>
  </si>
  <si>
    <t>2.sz. melléklet a 8/2009. (IV. 28.) sz. önkormányzati rendelethez</t>
  </si>
  <si>
    <t>2/A. sz. melléklet a  8/2009. (IV. 28.) sz. önkormányzati rendelethez</t>
  </si>
  <si>
    <t>2/B sz. melléklet a  8/2009. (IV. 28.) sz. önkormányzati rendelethez</t>
  </si>
  <si>
    <t>2/C. melléklet a  8/2009. (IV. 28.) sz. önkormányzati rendelethez</t>
  </si>
  <si>
    <t>2/D. melléklet a  8/2009. (IV. 28.) sz. önkormányzati rendelethez</t>
  </si>
  <si>
    <t>2/E. melléklet a  8/2009. (IV. 28.) sz. önkormányzati rendelethez</t>
  </si>
  <si>
    <t>3.sz. melléklet a  8/2009. (IV. 28.) sz. önkormányzati rendelethez</t>
  </si>
  <si>
    <t xml:space="preserve">                3/A .sz.melléklet a  8/2009. (IV. 28.) sz. önkormányzati rendelethez</t>
  </si>
  <si>
    <t>3/B. sz. melléklet a   8/2009. (IV. 28.) sz. önkormányzati rendelethez</t>
  </si>
  <si>
    <t>3/C. sz. melléklet a   8/2009. (IV. 28.) sz. önkormányzati rendelethez</t>
  </si>
  <si>
    <t>3/D. sz. melléklet a   8/2009. (IV. 28.) sz. önkormányzati rendelethez</t>
  </si>
  <si>
    <t>3/E. sz. melléklet a   8/2009. (IV. 28.) sz. önkormányzati rendelethez</t>
  </si>
  <si>
    <t>4. sz. melléklet a  8/2009. (IV. 28.) sz. önkormányzati rendelethez</t>
  </si>
  <si>
    <t>4/A. sz. melléklet a  8/2009. (IV. 28.) sz. önkormányzati rendelethez</t>
  </si>
  <si>
    <t>4/B. sz. melléklet a  8/2009. (IV. 28.) sz. önkormányzati rendelethez</t>
  </si>
  <si>
    <t>4/C. sz. melléklet a   8/2009. (IV. 28.) sz. önkormányzati rendelethez</t>
  </si>
  <si>
    <t>4/D. sz. melléklet a   8/2009. (IV. 28.) sz. önkormányzati rendelethez</t>
  </si>
  <si>
    <t>4/E. sz. melléklet a   8/2009. (IV. 28.) sz. önkormányzati rendelethez</t>
  </si>
  <si>
    <t>5. sz. melléklet a   8/2009. (IV. 28.) sz. önkormányzati rendelethez</t>
  </si>
  <si>
    <t>5/A. sz. melléklet a   8/2009. (IV. 28.) sz. önkormányzati rendelethez</t>
  </si>
  <si>
    <t xml:space="preserve">5/B. sz. melléklet a  8/2009. (IV. 28.) sz. önkormányzati rendelethez           </t>
  </si>
  <si>
    <t>5/C. sz. melléklet a   8/2009. (IV. 28.) sz. önkormányzati rendelethez</t>
  </si>
  <si>
    <t xml:space="preserve">5/D. sz. melléklet a  8/2009. (IV. 28.) sz. önkormányzati rendelethez </t>
  </si>
  <si>
    <t xml:space="preserve">5/E. sz. melléklet a  8/2009. (IV. 28.) sz. önkormányzati rendelethez </t>
  </si>
  <si>
    <t>6. sz. melléklet a  8/2009. (IV. 28.) sz. önkormányzati rendelethez</t>
  </si>
  <si>
    <t>6/A. sz. melléklet a  8/2009. (IV. 28.) sz. önkormányzati rendelethez</t>
  </si>
  <si>
    <t xml:space="preserve">6/B. sz. melléklet a  8/2009. (IV. 28.) sz. önkormányzati rendelethez </t>
  </si>
  <si>
    <t>6/C. sz. melléklet a   8/2009. (IV. 28.) sz. önkormányzati rendelethez</t>
  </si>
  <si>
    <t>6/D. sz. melléklet a   8/2009. (IV. 28.) sz. önkormányzati rendelethez</t>
  </si>
  <si>
    <t>6/E. sz. melléklet a   8/2009. (IV. 28.) sz.  önkormányzati rendelethez</t>
  </si>
  <si>
    <r>
      <t>7</t>
    </r>
    <r>
      <rPr>
        <b/>
        <sz val="12"/>
        <rFont val="Times New Roman"/>
        <family val="1"/>
      </rPr>
      <t xml:space="preserve">. sz. melléklet a  8/2009. (IV. 28.) sz. önkormányzati rendelethez </t>
    </r>
  </si>
  <si>
    <r>
      <t xml:space="preserve">7/A. sz. </t>
    </r>
    <r>
      <rPr>
        <b/>
        <sz val="12"/>
        <rFont val="Times New Roman"/>
        <family val="1"/>
      </rPr>
      <t>melléklet a  8/2009. (IV. 28.) sz. önkormányzati rendelethez</t>
    </r>
    <r>
      <rPr>
        <b/>
        <sz val="11"/>
        <rFont val="Times New Roman"/>
        <family val="1"/>
      </rPr>
      <t xml:space="preserve"> </t>
    </r>
  </si>
  <si>
    <r>
      <t>7</t>
    </r>
    <r>
      <rPr>
        <b/>
        <sz val="12"/>
        <rFont val="Times New Roman"/>
        <family val="1"/>
      </rPr>
      <t xml:space="preserve">/B. sz. melléklet a melléklet a  8/2009. (IV. 28.) sz. önkormányzati rendelethez </t>
    </r>
  </si>
  <si>
    <r>
      <t>7</t>
    </r>
    <r>
      <rPr>
        <b/>
        <sz val="12"/>
        <rFont val="Times New Roman"/>
        <family val="1"/>
      </rPr>
      <t xml:space="preserve">/C. sz. melléklet a melléklet a  8/2009. (IV. 28.) sz.  önkormányzati rendelethez </t>
    </r>
  </si>
  <si>
    <r>
      <t>7</t>
    </r>
    <r>
      <rPr>
        <b/>
        <sz val="12"/>
        <rFont val="Times New Roman"/>
        <family val="1"/>
      </rPr>
      <t xml:space="preserve">/D. sz. melléklet a melléklet a  8/2009. (IV. 28.) sz. önkormányzati rendelethez </t>
    </r>
  </si>
  <si>
    <r>
      <t>7</t>
    </r>
    <r>
      <rPr>
        <b/>
        <sz val="12"/>
        <rFont val="Times New Roman"/>
        <family val="1"/>
      </rPr>
      <t xml:space="preserve">/E. sz. melléklet a melléklet a  8/2009. (IV. 28.) sz. önkormányzati rendelethez </t>
    </r>
  </si>
  <si>
    <t>8. sz. melléklet a  8/2009. (IV. 28.) sz. önkormányzati rendelethez</t>
  </si>
  <si>
    <t>9. sz. melléklet a  8/2009. (IV. 28.) sz. önkormányzati rendelethez</t>
  </si>
  <si>
    <t>9/A. sz. melléklet   8/2009. (IV. 28.) sz.  önkormányzati rendelethez</t>
  </si>
  <si>
    <t>10. sz. melléklet a  8/2009. (IV. 28.) sz. önkormányzati rendelethez</t>
  </si>
  <si>
    <t>11.sz. melléklet a  8/2009. (IV. 28.) sz.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</si>
</sst>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\ _F_t_-;\-* #,##0.0\ _F_t_-;_-* &quot;-&quot;??\ _F_t_-;_-@_-"/>
    <numFmt numFmtId="176" formatCode="_-* #,##0\ _F_t_-;\-* #,##0\ _F_t_-;_-* &quot;-&quot;??\ _F_t_-;_-@_-"/>
  </numFmts>
  <fonts count="25">
    <font>
      <sz val="10"/>
      <name val="Arial CE"/>
      <family val="0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3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8"/>
      <name val="Arial CE"/>
      <family val="0"/>
    </font>
    <font>
      <b/>
      <i/>
      <sz val="11"/>
      <name val="Times New Roman"/>
      <family val="1"/>
    </font>
    <font>
      <sz val="11"/>
      <name val="Arial CE"/>
      <family val="0"/>
    </font>
    <font>
      <b/>
      <i/>
      <sz val="14"/>
      <name val="Arial CE"/>
      <family val="0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3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3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5" xfId="0" applyFont="1" applyBorder="1" applyAlignment="1">
      <alignment vertical="top" wrapText="1"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18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right" vertical="top" wrapText="1"/>
    </xf>
    <xf numFmtId="0" fontId="3" fillId="0" borderId="34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right"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horizontal="right" vertical="top" wrapText="1"/>
    </xf>
    <xf numFmtId="0" fontId="3" fillId="0" borderId="42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0" xfId="0" applyFont="1" applyBorder="1" applyAlignment="1">
      <alignment horizontal="right" vertical="top" wrapText="1"/>
    </xf>
    <xf numFmtId="0" fontId="3" fillId="0" borderId="43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33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0" fillId="0" borderId="24" xfId="0" applyBorder="1" applyAlignment="1">
      <alignment/>
    </xf>
    <xf numFmtId="0" fontId="5" fillId="0" borderId="24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0" fillId="0" borderId="35" xfId="0" applyBorder="1" applyAlignment="1">
      <alignment/>
    </xf>
    <xf numFmtId="0" fontId="4" fillId="0" borderId="36" xfId="0" applyFont="1" applyBorder="1" applyAlignment="1">
      <alignment vertical="top" wrapText="1"/>
    </xf>
    <xf numFmtId="0" fontId="0" fillId="0" borderId="43" xfId="0" applyBorder="1" applyAlignment="1">
      <alignment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54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39" xfId="0" applyFont="1" applyBorder="1" applyAlignment="1">
      <alignment horizontal="right" vertical="top" wrapText="1"/>
    </xf>
    <xf numFmtId="0" fontId="0" fillId="0" borderId="39" xfId="0" applyBorder="1" applyAlignment="1">
      <alignment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horizontal="right" vertical="top" wrapText="1"/>
    </xf>
    <xf numFmtId="0" fontId="0" fillId="0" borderId="42" xfId="0" applyBorder="1" applyAlignment="1">
      <alignment/>
    </xf>
    <xf numFmtId="0" fontId="4" fillId="0" borderId="50" xfId="0" applyFont="1" applyBorder="1" applyAlignment="1">
      <alignment vertical="top" wrapText="1"/>
    </xf>
    <xf numFmtId="0" fontId="4" fillId="0" borderId="39" xfId="0" applyFont="1" applyBorder="1" applyAlignment="1">
      <alignment horizontal="center" vertical="top" wrapText="1"/>
    </xf>
    <xf numFmtId="0" fontId="5" fillId="0" borderId="3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5" xfId="0" applyFont="1" applyBorder="1" applyAlignment="1">
      <alignment/>
    </xf>
    <xf numFmtId="0" fontId="2" fillId="0" borderId="3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right" vertical="top" wrapText="1"/>
    </xf>
    <xf numFmtId="0" fontId="3" fillId="0" borderId="34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38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3" fillId="0" borderId="24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right" vertical="top" wrapText="1"/>
    </xf>
    <xf numFmtId="0" fontId="3" fillId="0" borderId="35" xfId="0" applyFont="1" applyBorder="1" applyAlignment="1">
      <alignment horizontal="justify" vertical="top" wrapText="1"/>
    </xf>
    <xf numFmtId="0" fontId="3" fillId="0" borderId="39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176" fontId="2" fillId="0" borderId="41" xfId="15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0" xfId="0" applyFont="1" applyAlignment="1">
      <alignment horizontal="right"/>
    </xf>
    <xf numFmtId="0" fontId="18" fillId="0" borderId="40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11" fillId="0" borderId="34" xfId="0" applyFont="1" applyBorder="1" applyAlignment="1">
      <alignment/>
    </xf>
    <xf numFmtId="0" fontId="15" fillId="0" borderId="0" xfId="0" applyFont="1" applyAlignment="1">
      <alignment/>
    </xf>
    <xf numFmtId="0" fontId="14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4" fillId="0" borderId="3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9" xfId="0" applyFont="1" applyBorder="1" applyAlignment="1">
      <alignment/>
    </xf>
    <xf numFmtId="0" fontId="2" fillId="0" borderId="5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wrapText="1"/>
    </xf>
    <xf numFmtId="0" fontId="4" fillId="0" borderId="42" xfId="0" applyFont="1" applyBorder="1" applyAlignment="1">
      <alignment horizontal="right" vertical="top" wrapText="1"/>
    </xf>
    <xf numFmtId="0" fontId="5" fillId="0" borderId="56" xfId="0" applyFont="1" applyBorder="1" applyAlignment="1">
      <alignment vertical="top" wrapText="1"/>
    </xf>
    <xf numFmtId="0" fontId="5" fillId="0" borderId="56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right" vertical="top" wrapText="1"/>
    </xf>
    <xf numFmtId="0" fontId="5" fillId="0" borderId="59" xfId="0" applyFont="1" applyBorder="1" applyAlignment="1">
      <alignment horizontal="right" vertical="top" wrapText="1"/>
    </xf>
    <xf numFmtId="0" fontId="5" fillId="0" borderId="60" xfId="0" applyFont="1" applyBorder="1" applyAlignment="1">
      <alignment horizontal="justify" vertical="top" wrapText="1"/>
    </xf>
    <xf numFmtId="0" fontId="4" fillId="0" borderId="60" xfId="0" applyFont="1" applyBorder="1" applyAlignment="1">
      <alignment horizontal="justify" vertical="top" wrapText="1"/>
    </xf>
    <xf numFmtId="0" fontId="4" fillId="0" borderId="6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right" vertical="top" wrapText="1"/>
    </xf>
    <xf numFmtId="0" fontId="5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4" fillId="0" borderId="38" xfId="0" applyFont="1" applyBorder="1" applyAlignment="1">
      <alignment horizontal="right" vertical="top" wrapText="1"/>
    </xf>
    <xf numFmtId="0" fontId="5" fillId="0" borderId="50" xfId="0" applyFont="1" applyBorder="1" applyAlignment="1">
      <alignment horizontal="right" vertical="top" wrapText="1"/>
    </xf>
    <xf numFmtId="0" fontId="0" fillId="0" borderId="51" xfId="0" applyBorder="1" applyAlignment="1">
      <alignment/>
    </xf>
    <xf numFmtId="0" fontId="4" fillId="0" borderId="40" xfId="0" applyFont="1" applyBorder="1" applyAlignment="1">
      <alignment horizontal="right" vertical="top" wrapText="1"/>
    </xf>
    <xf numFmtId="0" fontId="4" fillId="0" borderId="62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justify" vertical="top" wrapText="1"/>
    </xf>
    <xf numFmtId="0" fontId="5" fillId="0" borderId="44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53" xfId="0" applyFont="1" applyBorder="1" applyAlignment="1">
      <alignment/>
    </xf>
    <xf numFmtId="0" fontId="4" fillId="0" borderId="37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21" fillId="0" borderId="1" xfId="0" applyFont="1" applyBorder="1" applyAlignment="1">
      <alignment horizontal="right" vertical="top" wrapText="1"/>
    </xf>
    <xf numFmtId="0" fontId="4" fillId="0" borderId="43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0" fontId="13" fillId="0" borderId="24" xfId="0" applyFont="1" applyBorder="1" applyAlignment="1">
      <alignment horizontal="right" vertical="top" wrapText="1"/>
    </xf>
    <xf numFmtId="0" fontId="13" fillId="0" borderId="35" xfId="0" applyFont="1" applyBorder="1" applyAlignment="1">
      <alignment vertical="top" wrapText="1"/>
    </xf>
    <xf numFmtId="0" fontId="13" fillId="0" borderId="35" xfId="0" applyFont="1" applyBorder="1" applyAlignment="1">
      <alignment horizontal="right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8" xfId="0" applyFont="1" applyBorder="1" applyAlignment="1">
      <alignment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9" fillId="0" borderId="36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right" vertical="top" wrapText="1"/>
    </xf>
    <xf numFmtId="0" fontId="8" fillId="0" borderId="35" xfId="0" applyFont="1" applyBorder="1" applyAlignment="1">
      <alignment horizontal="right" vertical="top" wrapText="1"/>
    </xf>
    <xf numFmtId="0" fontId="0" fillId="0" borderId="35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1" xfId="0" applyFont="1" applyBorder="1" applyAlignment="1">
      <alignment vertical="top" wrapText="1"/>
    </xf>
    <xf numFmtId="0" fontId="5" fillId="0" borderId="24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 wrapText="1"/>
    </xf>
    <xf numFmtId="0" fontId="3" fillId="0" borderId="63" xfId="0" applyFont="1" applyBorder="1" applyAlignment="1">
      <alignment vertical="top" wrapText="1"/>
    </xf>
    <xf numFmtId="0" fontId="2" fillId="0" borderId="31" xfId="0" applyFont="1" applyBorder="1" applyAlignment="1">
      <alignment/>
    </xf>
    <xf numFmtId="0" fontId="2" fillId="0" borderId="54" xfId="0" applyFont="1" applyBorder="1" applyAlignment="1">
      <alignment horizontal="justify" vertical="top" wrapText="1"/>
    </xf>
    <xf numFmtId="0" fontId="2" fillId="0" borderId="55" xfId="0" applyFont="1" applyBorder="1" applyAlignment="1">
      <alignment horizontal="justify" vertical="top" wrapText="1"/>
    </xf>
    <xf numFmtId="0" fontId="2" fillId="0" borderId="64" xfId="0" applyFont="1" applyBorder="1" applyAlignment="1">
      <alignment horizontal="justify" vertical="top" wrapText="1"/>
    </xf>
    <xf numFmtId="0" fontId="4" fillId="0" borderId="64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49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23" fillId="0" borderId="24" xfId="0" applyFont="1" applyBorder="1" applyAlignment="1">
      <alignment/>
    </xf>
    <xf numFmtId="0" fontId="17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2" xfId="0" applyFont="1" applyBorder="1" applyAlignment="1">
      <alignment/>
    </xf>
    <xf numFmtId="0" fontId="1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1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right" vertical="center"/>
    </xf>
    <xf numFmtId="0" fontId="5" fillId="0" borderId="65" xfId="0" applyFont="1" applyBorder="1" applyAlignment="1">
      <alignment vertical="top" wrapText="1"/>
    </xf>
    <xf numFmtId="0" fontId="5" fillId="0" borderId="56" xfId="0" applyFont="1" applyBorder="1" applyAlignment="1">
      <alignment/>
    </xf>
    <xf numFmtId="0" fontId="4" fillId="0" borderId="66" xfId="0" applyFont="1" applyBorder="1" applyAlignment="1">
      <alignment vertical="top" wrapText="1"/>
    </xf>
    <xf numFmtId="0" fontId="14" fillId="0" borderId="24" xfId="0" applyFont="1" applyBorder="1" applyAlignment="1">
      <alignment horizontal="right"/>
    </xf>
    <xf numFmtId="0" fontId="5" fillId="0" borderId="56" xfId="0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5" fillId="0" borderId="60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5" fillId="0" borderId="57" xfId="0" applyFont="1" applyBorder="1" applyAlignment="1">
      <alignment horizontal="right" vertical="top" wrapText="1"/>
    </xf>
    <xf numFmtId="0" fontId="5" fillId="0" borderId="6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justify" vertical="top" wrapText="1"/>
    </xf>
    <xf numFmtId="0" fontId="9" fillId="0" borderId="45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right" vertical="top" wrapText="1"/>
    </xf>
    <xf numFmtId="0" fontId="5" fillId="0" borderId="4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53" xfId="0" applyFont="1" applyBorder="1" applyAlignment="1">
      <alignment horizontal="justify" vertical="top" wrapText="1"/>
    </xf>
    <xf numFmtId="0" fontId="3" fillId="0" borderId="48" xfId="0" applyFont="1" applyBorder="1" applyAlignment="1">
      <alignment horizontal="justify" vertical="top" wrapText="1"/>
    </xf>
    <xf numFmtId="0" fontId="5" fillId="0" borderId="49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5" fillId="0" borderId="44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5" fillId="0" borderId="48" xfId="0" applyFont="1" applyBorder="1" applyAlignment="1">
      <alignment vertical="top" wrapText="1"/>
    </xf>
    <xf numFmtId="0" fontId="24" fillId="0" borderId="40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6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51" xfId="0" applyFont="1" applyBorder="1" applyAlignment="1">
      <alignment horizontal="center"/>
    </xf>
    <xf numFmtId="0" fontId="2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right" vertical="top" wrapText="1"/>
    </xf>
    <xf numFmtId="0" fontId="4" fillId="0" borderId="75" xfId="0" applyFont="1" applyBorder="1" applyAlignment="1">
      <alignment horizontal="center" vertical="top" wrapText="1"/>
    </xf>
    <xf numFmtId="0" fontId="4" fillId="0" borderId="76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82" xfId="0" applyFont="1" applyBorder="1" applyAlignment="1">
      <alignment vertical="top" wrapText="1"/>
    </xf>
    <xf numFmtId="0" fontId="2" fillId="0" borderId="8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2" fillId="0" borderId="8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75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8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89" xfId="0" applyFont="1" applyBorder="1" applyAlignment="1">
      <alignment horizontal="center"/>
    </xf>
    <xf numFmtId="0" fontId="10" fillId="0" borderId="83" xfId="0" applyFont="1" applyBorder="1" applyAlignment="1">
      <alignment horizontal="center" vertical="top" wrapText="1"/>
    </xf>
    <xf numFmtId="0" fontId="10" fillId="0" borderId="84" xfId="0" applyFont="1" applyBorder="1" applyAlignment="1">
      <alignment horizontal="center" vertical="top" wrapText="1"/>
    </xf>
    <xf numFmtId="0" fontId="10" fillId="0" borderId="85" xfId="0" applyFont="1" applyBorder="1" applyAlignment="1">
      <alignment horizontal="center" vertical="top" wrapText="1"/>
    </xf>
    <xf numFmtId="0" fontId="10" fillId="0" borderId="8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9" fillId="0" borderId="36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90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/>
    </xf>
    <xf numFmtId="0" fontId="3" fillId="0" borderId="24" xfId="0" applyFont="1" applyBorder="1" applyAlignment="1">
      <alignment horizontal="justify" vertical="top" wrapText="1"/>
    </xf>
    <xf numFmtId="0" fontId="3" fillId="0" borderId="24" xfId="0" applyFont="1" applyBorder="1" applyAlignment="1">
      <alignment vertical="top" wrapText="1"/>
    </xf>
    <xf numFmtId="0" fontId="3" fillId="0" borderId="39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3" fillId="0" borderId="4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7">
      <selection activeCell="A1" sqref="A1:D1"/>
    </sheetView>
  </sheetViews>
  <sheetFormatPr defaultColWidth="9.00390625" defaultRowHeight="12.75"/>
  <cols>
    <col min="1" max="1" width="39.00390625" style="0" customWidth="1"/>
    <col min="2" max="2" width="14.25390625" style="199" customWidth="1"/>
    <col min="3" max="3" width="13.75390625" style="199" customWidth="1"/>
    <col min="4" max="4" width="13.25390625" style="199" customWidth="1"/>
  </cols>
  <sheetData>
    <row r="1" spans="1:4" ht="15.75">
      <c r="A1" s="336" t="s">
        <v>602</v>
      </c>
      <c r="B1" s="336"/>
      <c r="C1" s="336"/>
      <c r="D1" s="336"/>
    </row>
    <row r="2" spans="1:4" ht="15.75">
      <c r="A2" s="336" t="s">
        <v>463</v>
      </c>
      <c r="B2" s="336"/>
      <c r="C2" s="336"/>
      <c r="D2" s="336"/>
    </row>
    <row r="3" spans="1:4" ht="15.75">
      <c r="A3" s="5"/>
      <c r="B3" s="5"/>
      <c r="C3" s="5"/>
      <c r="D3" s="5"/>
    </row>
    <row r="4" spans="1:4" ht="18.75">
      <c r="A4" s="337" t="s">
        <v>452</v>
      </c>
      <c r="B4" s="337"/>
      <c r="C4" s="337"/>
      <c r="D4" s="337"/>
    </row>
    <row r="5" ht="15.75">
      <c r="A5" s="5"/>
    </row>
    <row r="6" spans="1:4" ht="18.75">
      <c r="A6" s="337" t="s">
        <v>187</v>
      </c>
      <c r="B6" s="337"/>
      <c r="C6" s="337"/>
      <c r="D6" s="337"/>
    </row>
    <row r="7" ht="15.75">
      <c r="A7" s="5"/>
    </row>
    <row r="8" spans="1:4" ht="15.75">
      <c r="A8" s="336" t="s">
        <v>464</v>
      </c>
      <c r="B8" s="336"/>
      <c r="C8" s="336"/>
      <c r="D8" s="336"/>
    </row>
    <row r="9" spans="2:4" ht="16.5" thickBot="1">
      <c r="B9" s="6"/>
      <c r="D9" s="6" t="s">
        <v>152</v>
      </c>
    </row>
    <row r="10" spans="1:4" ht="16.5" customHeight="1" thickBot="1">
      <c r="A10" s="333" t="s">
        <v>153</v>
      </c>
      <c r="B10" s="331" t="s">
        <v>154</v>
      </c>
      <c r="C10" s="332"/>
      <c r="D10" s="333" t="s">
        <v>157</v>
      </c>
    </row>
    <row r="11" spans="1:4" ht="16.5" customHeight="1" thickBot="1">
      <c r="A11" s="334"/>
      <c r="B11" s="198" t="s">
        <v>155</v>
      </c>
      <c r="C11" s="198" t="s">
        <v>156</v>
      </c>
      <c r="D11" s="335"/>
    </row>
    <row r="12" spans="1:4" ht="15.75">
      <c r="A12" s="130" t="s">
        <v>158</v>
      </c>
      <c r="B12" s="137">
        <v>200</v>
      </c>
      <c r="C12" s="137">
        <v>200</v>
      </c>
      <c r="D12" s="137">
        <v>671</v>
      </c>
    </row>
    <row r="13" spans="1:4" ht="15.75">
      <c r="A13" s="129" t="s">
        <v>159</v>
      </c>
      <c r="B13" s="71">
        <v>47050</v>
      </c>
      <c r="C13" s="71">
        <v>51839</v>
      </c>
      <c r="D13" s="71">
        <v>56129</v>
      </c>
    </row>
    <row r="14" spans="1:4" ht="15.75">
      <c r="A14" s="129" t="s">
        <v>160</v>
      </c>
      <c r="B14" s="71">
        <v>5990</v>
      </c>
      <c r="C14" s="71">
        <v>6144</v>
      </c>
      <c r="D14" s="71">
        <v>9512</v>
      </c>
    </row>
    <row r="15" spans="1:4" ht="16.5" thickBot="1">
      <c r="A15" s="140" t="s">
        <v>161</v>
      </c>
      <c r="B15" s="141">
        <v>32000</v>
      </c>
      <c r="C15" s="141">
        <v>32000</v>
      </c>
      <c r="D15" s="141">
        <v>32228</v>
      </c>
    </row>
    <row r="16" spans="1:4" ht="16.5" thickBot="1">
      <c r="A16" s="143" t="s">
        <v>162</v>
      </c>
      <c r="B16" s="144">
        <f>SUM(B12:B15)</f>
        <v>85240</v>
      </c>
      <c r="C16" s="144">
        <f>SUM(C12:C15)</f>
        <v>90183</v>
      </c>
      <c r="D16" s="201">
        <f>SUM(D12:D15)</f>
        <v>98540</v>
      </c>
    </row>
    <row r="17" spans="1:4" ht="15.75">
      <c r="A17" s="130" t="s">
        <v>163</v>
      </c>
      <c r="B17" s="137">
        <v>50000</v>
      </c>
      <c r="C17" s="137">
        <v>54000</v>
      </c>
      <c r="D17" s="137">
        <v>54045</v>
      </c>
    </row>
    <row r="18" spans="1:4" ht="15.75">
      <c r="A18" s="129" t="s">
        <v>164</v>
      </c>
      <c r="B18" s="71">
        <v>370000</v>
      </c>
      <c r="C18" s="71">
        <v>450000</v>
      </c>
      <c r="D18" s="71">
        <v>451685</v>
      </c>
    </row>
    <row r="19" spans="1:4" ht="15.75">
      <c r="A19" s="129" t="s">
        <v>428</v>
      </c>
      <c r="B19" s="71">
        <v>10000</v>
      </c>
      <c r="C19" s="71">
        <v>10000</v>
      </c>
      <c r="D19" s="71">
        <v>8396</v>
      </c>
    </row>
    <row r="20" spans="1:4" ht="15.75">
      <c r="A20" s="129" t="s">
        <v>165</v>
      </c>
      <c r="B20" s="71">
        <v>80000</v>
      </c>
      <c r="C20" s="71">
        <v>97000</v>
      </c>
      <c r="D20" s="71">
        <v>97956</v>
      </c>
    </row>
    <row r="21" spans="1:4" ht="15.75">
      <c r="A21" s="129" t="s">
        <v>429</v>
      </c>
      <c r="B21" s="71">
        <v>7202</v>
      </c>
      <c r="C21" s="71">
        <v>-25510</v>
      </c>
      <c r="D21" s="71">
        <v>-25510</v>
      </c>
    </row>
    <row r="22" spans="1:4" ht="15.75">
      <c r="A22" s="129" t="s">
        <v>166</v>
      </c>
      <c r="B22" s="71">
        <v>4500</v>
      </c>
      <c r="C22" s="71">
        <v>9500</v>
      </c>
      <c r="D22" s="71">
        <v>10456</v>
      </c>
    </row>
    <row r="23" spans="1:4" ht="16.5" thickBot="1">
      <c r="A23" s="140" t="s">
        <v>465</v>
      </c>
      <c r="B23" s="141"/>
      <c r="C23" s="141">
        <v>0</v>
      </c>
      <c r="D23" s="141">
        <v>448</v>
      </c>
    </row>
    <row r="24" spans="1:4" ht="16.5" thickBot="1">
      <c r="A24" s="143" t="s">
        <v>167</v>
      </c>
      <c r="B24" s="144">
        <f>SUM(B17:B23)</f>
        <v>521702</v>
      </c>
      <c r="C24" s="144">
        <f>SUM(C17:C23)</f>
        <v>594990</v>
      </c>
      <c r="D24" s="201">
        <f>SUM(D17:D23)</f>
        <v>597476</v>
      </c>
    </row>
    <row r="25" spans="1:4" ht="15.75">
      <c r="A25" s="130" t="s">
        <v>168</v>
      </c>
      <c r="B25" s="137"/>
      <c r="C25" s="137">
        <v>740</v>
      </c>
      <c r="D25" s="137">
        <v>740</v>
      </c>
    </row>
    <row r="26" spans="1:4" ht="16.5" thickBot="1">
      <c r="A26" s="140" t="s">
        <v>169</v>
      </c>
      <c r="B26" s="141">
        <v>9690</v>
      </c>
      <c r="C26" s="141">
        <v>9690</v>
      </c>
      <c r="D26" s="141">
        <v>9690</v>
      </c>
    </row>
    <row r="27" spans="1:4" ht="16.5" thickBot="1">
      <c r="A27" s="143" t="s">
        <v>171</v>
      </c>
      <c r="B27" s="144">
        <f>SUM(B25:B26)</f>
        <v>9690</v>
      </c>
      <c r="C27" s="144">
        <f>SUM(C25:C26)</f>
        <v>10430</v>
      </c>
      <c r="D27" s="201">
        <f>SUM(D25:D26)</f>
        <v>10430</v>
      </c>
    </row>
    <row r="28" spans="1:4" ht="15.75">
      <c r="A28" s="130" t="s">
        <v>172</v>
      </c>
      <c r="B28" s="137">
        <v>181570</v>
      </c>
      <c r="C28" s="137">
        <v>246127</v>
      </c>
      <c r="D28" s="137">
        <v>246127</v>
      </c>
    </row>
    <row r="29" spans="1:4" ht="15.75">
      <c r="A29" s="129" t="s">
        <v>430</v>
      </c>
      <c r="B29" s="71">
        <v>10000</v>
      </c>
      <c r="C29" s="71">
        <v>14118</v>
      </c>
      <c r="D29" s="71">
        <v>14117</v>
      </c>
    </row>
    <row r="30" spans="1:4" ht="31.5">
      <c r="A30" s="129" t="s">
        <v>431</v>
      </c>
      <c r="B30" s="71">
        <v>0</v>
      </c>
      <c r="C30" s="71">
        <v>16</v>
      </c>
      <c r="D30" s="71">
        <v>16</v>
      </c>
    </row>
    <row r="31" spans="1:4" ht="31.5">
      <c r="A31" s="129" t="s">
        <v>432</v>
      </c>
      <c r="B31" s="71">
        <v>0</v>
      </c>
      <c r="C31" s="71">
        <v>0</v>
      </c>
      <c r="D31" s="71">
        <v>0</v>
      </c>
    </row>
    <row r="32" spans="1:4" ht="32.25" thickBot="1">
      <c r="A32" s="140" t="s">
        <v>433</v>
      </c>
      <c r="B32" s="141">
        <v>7560</v>
      </c>
      <c r="C32" s="141">
        <v>18153</v>
      </c>
      <c r="D32" s="141">
        <v>13593</v>
      </c>
    </row>
    <row r="33" spans="1:4" ht="32.25" thickBot="1">
      <c r="A33" s="143" t="s">
        <v>173</v>
      </c>
      <c r="B33" s="144">
        <f>SUM(B28:B32)</f>
        <v>199130</v>
      </c>
      <c r="C33" s="144">
        <f>SUM(C28:C32)</f>
        <v>278414</v>
      </c>
      <c r="D33" s="201">
        <f>SUM(D28:D32)</f>
        <v>273853</v>
      </c>
    </row>
    <row r="34" spans="1:4" ht="15.75">
      <c r="A34" s="130" t="s">
        <v>174</v>
      </c>
      <c r="B34" s="137">
        <v>1500</v>
      </c>
      <c r="C34" s="137">
        <v>1500</v>
      </c>
      <c r="D34" s="137">
        <v>1275</v>
      </c>
    </row>
    <row r="35" spans="1:4" ht="16.5" thickBot="1">
      <c r="A35" s="140" t="s">
        <v>175</v>
      </c>
      <c r="B35" s="141">
        <v>650000</v>
      </c>
      <c r="C35" s="141">
        <v>650000</v>
      </c>
      <c r="D35" s="141">
        <v>516981</v>
      </c>
    </row>
    <row r="36" spans="1:4" ht="16.5" thickBot="1">
      <c r="A36" s="143" t="s">
        <v>176</v>
      </c>
      <c r="B36" s="144">
        <f>SUM(B34+B35+B33+B27+B24+B16)</f>
        <v>1467262</v>
      </c>
      <c r="C36" s="144">
        <f>SUM(C34+C35+C33+C27+C24+C16)</f>
        <v>1625517</v>
      </c>
      <c r="D36" s="201">
        <f>SUM(D34+D35+D33+D27+D24+D16)</f>
        <v>1498555</v>
      </c>
    </row>
    <row r="37" spans="1:4" ht="16.5" thickBot="1">
      <c r="A37" s="202" t="s">
        <v>177</v>
      </c>
      <c r="B37" s="203"/>
      <c r="C37" s="203"/>
      <c r="D37" s="203">
        <v>-15579</v>
      </c>
    </row>
    <row r="38" spans="1:4" ht="16.5" thickBot="1">
      <c r="A38" s="143" t="s">
        <v>178</v>
      </c>
      <c r="B38" s="144">
        <f>SUM(B36:B37)</f>
        <v>1467262</v>
      </c>
      <c r="C38" s="144">
        <f>SUM(C36:C37)</f>
        <v>1625517</v>
      </c>
      <c r="D38" s="201">
        <f>SUM(D36:D37)</f>
        <v>1482976</v>
      </c>
    </row>
    <row r="39" spans="1:4" ht="12.75">
      <c r="A39" s="9"/>
      <c r="B39" s="200"/>
      <c r="C39" s="200"/>
      <c r="D39" s="200"/>
    </row>
    <row r="41" ht="15">
      <c r="A41" s="3"/>
    </row>
    <row r="42" ht="15.75">
      <c r="A42" s="5"/>
    </row>
    <row r="44" ht="15.75">
      <c r="A44" s="5"/>
    </row>
    <row r="45" ht="15.75">
      <c r="A45" s="5"/>
    </row>
    <row r="46" ht="15.75">
      <c r="A46" s="26"/>
    </row>
    <row r="48" ht="15.75">
      <c r="A48" s="5"/>
    </row>
    <row r="49" ht="15.75">
      <c r="A49" s="5"/>
    </row>
    <row r="51" ht="15.75">
      <c r="A51" s="5"/>
    </row>
  </sheetData>
  <mergeCells count="8">
    <mergeCell ref="B10:C10"/>
    <mergeCell ref="A10:A11"/>
    <mergeCell ref="D10:D11"/>
    <mergeCell ref="A1:D1"/>
    <mergeCell ref="A2:D2"/>
    <mergeCell ref="A6:D6"/>
    <mergeCell ref="A8:D8"/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8">
      <selection activeCell="A1" sqref="A1:E1"/>
    </sheetView>
  </sheetViews>
  <sheetFormatPr defaultColWidth="9.00390625" defaultRowHeight="12.75"/>
  <cols>
    <col min="1" max="1" width="36.375" style="0" customWidth="1"/>
    <col min="2" max="2" width="10.75390625" style="0" customWidth="1"/>
    <col min="3" max="3" width="14.00390625" style="0" customWidth="1"/>
    <col min="4" max="4" width="12.25390625" style="0" customWidth="1"/>
    <col min="5" max="5" width="12.875" style="0" customWidth="1"/>
  </cols>
  <sheetData>
    <row r="1" spans="1:5" ht="15.75">
      <c r="A1" s="336" t="s">
        <v>642</v>
      </c>
      <c r="B1" s="336"/>
      <c r="C1" s="336"/>
      <c r="D1" s="336"/>
      <c r="E1" s="336"/>
    </row>
    <row r="2" ht="18.75">
      <c r="C2" s="1"/>
    </row>
    <row r="3" spans="1:5" ht="18.75">
      <c r="A3" s="337" t="s">
        <v>521</v>
      </c>
      <c r="B3" s="337"/>
      <c r="C3" s="337"/>
      <c r="D3" s="337"/>
      <c r="E3" s="337"/>
    </row>
    <row r="4" spans="1:5" ht="18.75">
      <c r="A4" s="1"/>
      <c r="B4" s="1"/>
      <c r="C4" s="1"/>
      <c r="D4" s="1"/>
      <c r="E4" s="1"/>
    </row>
    <row r="5" spans="1:5" ht="18.75">
      <c r="A5" s="337" t="s">
        <v>408</v>
      </c>
      <c r="B5" s="337"/>
      <c r="C5" s="337"/>
      <c r="D5" s="337"/>
      <c r="E5" s="337"/>
    </row>
    <row r="6" spans="1:5" ht="18.75">
      <c r="A6" s="1"/>
      <c r="B6" s="1"/>
      <c r="C6" s="1"/>
      <c r="D6" s="1"/>
      <c r="E6" s="1"/>
    </row>
    <row r="7" spans="1:5" ht="18.75">
      <c r="A7" s="337" t="s">
        <v>187</v>
      </c>
      <c r="B7" s="337"/>
      <c r="C7" s="337"/>
      <c r="D7" s="337"/>
      <c r="E7" s="337"/>
    </row>
    <row r="8" ht="18.75">
      <c r="A8" s="1"/>
    </row>
    <row r="9" spans="1:5" ht="18.75">
      <c r="A9" s="1"/>
      <c r="B9" s="1"/>
      <c r="C9" s="1"/>
      <c r="D9" s="1"/>
      <c r="E9" s="1"/>
    </row>
    <row r="10" ht="15.75" thickBot="1">
      <c r="E10" s="122" t="s">
        <v>152</v>
      </c>
    </row>
    <row r="11" spans="1:7" ht="18.75" customHeight="1">
      <c r="A11" s="382" t="s">
        <v>260</v>
      </c>
      <c r="B11" s="385" t="s">
        <v>522</v>
      </c>
      <c r="C11" s="385"/>
      <c r="D11" s="386"/>
      <c r="E11" s="262" t="s">
        <v>407</v>
      </c>
      <c r="F11" s="186"/>
      <c r="G11" s="186"/>
    </row>
    <row r="12" spans="1:5" ht="18.75">
      <c r="A12" s="383"/>
      <c r="B12" s="387" t="s">
        <v>180</v>
      </c>
      <c r="C12" s="387"/>
      <c r="D12" s="388" t="s">
        <v>157</v>
      </c>
      <c r="E12" s="380" t="s">
        <v>157</v>
      </c>
    </row>
    <row r="13" spans="1:5" ht="31.5" customHeight="1" thickBot="1">
      <c r="A13" s="384"/>
      <c r="B13" s="104" t="s">
        <v>155</v>
      </c>
      <c r="C13" s="104" t="s">
        <v>181</v>
      </c>
      <c r="D13" s="389"/>
      <c r="E13" s="381"/>
    </row>
    <row r="14" spans="1:5" ht="15">
      <c r="A14" s="189" t="s">
        <v>523</v>
      </c>
      <c r="B14" s="189">
        <v>313700</v>
      </c>
      <c r="C14" s="189">
        <v>325443</v>
      </c>
      <c r="D14" s="189">
        <v>315055</v>
      </c>
      <c r="E14" s="189">
        <v>280855</v>
      </c>
    </row>
    <row r="15" spans="1:5" ht="15">
      <c r="A15" s="187" t="s">
        <v>1</v>
      </c>
      <c r="B15" s="187">
        <v>93300</v>
      </c>
      <c r="C15" s="187">
        <v>96631</v>
      </c>
      <c r="D15" s="187">
        <v>92107</v>
      </c>
      <c r="E15" s="187">
        <v>83041</v>
      </c>
    </row>
    <row r="16" spans="1:5" ht="15">
      <c r="A16" s="187" t="s">
        <v>2</v>
      </c>
      <c r="B16" s="187">
        <v>185656</v>
      </c>
      <c r="C16" s="187">
        <v>208291</v>
      </c>
      <c r="D16" s="187">
        <v>189974</v>
      </c>
      <c r="E16" s="187">
        <v>272497</v>
      </c>
    </row>
    <row r="17" spans="1:5" ht="15">
      <c r="A17" s="187" t="s">
        <v>409</v>
      </c>
      <c r="B17" s="187"/>
      <c r="C17" s="187">
        <v>1707</v>
      </c>
      <c r="D17" s="187">
        <v>1706</v>
      </c>
      <c r="E17" s="187">
        <v>7328</v>
      </c>
    </row>
    <row r="18" spans="1:5" ht="15">
      <c r="A18" s="187" t="s">
        <v>410</v>
      </c>
      <c r="B18" s="187">
        <v>12904</v>
      </c>
      <c r="C18" s="187">
        <v>19622</v>
      </c>
      <c r="D18" s="187">
        <v>19083</v>
      </c>
      <c r="E18" s="187">
        <v>13628</v>
      </c>
    </row>
    <row r="19" spans="1:5" ht="15">
      <c r="A19" s="187" t="s">
        <v>3</v>
      </c>
      <c r="B19" s="187">
        <v>10192</v>
      </c>
      <c r="C19" s="187">
        <v>11840</v>
      </c>
      <c r="D19" s="187">
        <v>11741</v>
      </c>
      <c r="E19" s="187">
        <v>10336</v>
      </c>
    </row>
    <row r="20" spans="1:5" ht="15">
      <c r="A20" s="187" t="s">
        <v>413</v>
      </c>
      <c r="B20" s="187">
        <v>2606</v>
      </c>
      <c r="C20" s="187">
        <v>3484</v>
      </c>
      <c r="D20" s="187">
        <v>3484</v>
      </c>
      <c r="E20" s="187">
        <v>2606</v>
      </c>
    </row>
    <row r="21" spans="1:5" ht="15">
      <c r="A21" s="187" t="s">
        <v>4</v>
      </c>
      <c r="B21" s="187">
        <v>23410</v>
      </c>
      <c r="C21" s="187">
        <v>30475</v>
      </c>
      <c r="D21" s="187">
        <v>26164</v>
      </c>
      <c r="E21" s="187">
        <v>23861</v>
      </c>
    </row>
    <row r="22" spans="1:5" ht="15">
      <c r="A22" s="187" t="s">
        <v>5</v>
      </c>
      <c r="B22" s="187">
        <v>10600</v>
      </c>
      <c r="C22" s="187">
        <v>15985</v>
      </c>
      <c r="D22" s="187">
        <v>7301</v>
      </c>
      <c r="E22" s="187">
        <v>33126</v>
      </c>
    </row>
    <row r="23" spans="1:5" ht="15">
      <c r="A23" s="187" t="s">
        <v>6</v>
      </c>
      <c r="B23" s="187">
        <v>110311</v>
      </c>
      <c r="C23" s="187">
        <v>176203</v>
      </c>
      <c r="D23" s="187">
        <v>131721</v>
      </c>
      <c r="E23" s="187">
        <v>285067</v>
      </c>
    </row>
    <row r="24" spans="1:5" ht="15">
      <c r="A24" s="187" t="s">
        <v>7</v>
      </c>
      <c r="B24" s="187"/>
      <c r="C24" s="187">
        <v>174000</v>
      </c>
      <c r="D24" s="187">
        <v>174000</v>
      </c>
      <c r="E24" s="187"/>
    </row>
    <row r="25" spans="1:5" ht="15">
      <c r="A25" s="187" t="s">
        <v>412</v>
      </c>
      <c r="B25" s="187" t="s">
        <v>414</v>
      </c>
      <c r="C25" s="187">
        <v>0</v>
      </c>
      <c r="D25" s="187">
        <v>316958</v>
      </c>
      <c r="E25" s="187">
        <v>150012</v>
      </c>
    </row>
    <row r="26" spans="1:5" ht="15">
      <c r="A26" s="187" t="s">
        <v>8</v>
      </c>
      <c r="B26" s="187"/>
      <c r="C26" s="187">
        <v>0</v>
      </c>
      <c r="D26" s="187">
        <v>0</v>
      </c>
      <c r="E26" s="187">
        <v>50000</v>
      </c>
    </row>
    <row r="27" spans="1:5" ht="15">
      <c r="A27" s="187" t="s">
        <v>9</v>
      </c>
      <c r="B27" s="187">
        <v>690</v>
      </c>
      <c r="C27" s="187">
        <v>1740</v>
      </c>
      <c r="D27" s="187">
        <v>1050</v>
      </c>
      <c r="E27" s="187">
        <v>10500</v>
      </c>
    </row>
    <row r="28" spans="1:5" ht="15">
      <c r="A28" s="187" t="s">
        <v>10</v>
      </c>
      <c r="B28" s="187">
        <v>703893</v>
      </c>
      <c r="C28" s="187">
        <v>560096</v>
      </c>
      <c r="D28" s="187"/>
      <c r="E28" s="187"/>
    </row>
    <row r="29" spans="1:5" ht="20.25" customHeight="1">
      <c r="A29" s="188" t="s">
        <v>11</v>
      </c>
      <c r="B29" s="188">
        <f>SUM(B14:B28)</f>
        <v>1467262</v>
      </c>
      <c r="C29" s="188">
        <f>SUM(C14:C28)</f>
        <v>1625517</v>
      </c>
      <c r="D29" s="188">
        <f>SUM(D14:D28)</f>
        <v>1290344</v>
      </c>
      <c r="E29" s="188">
        <f>SUM(E14:E28)</f>
        <v>1222857</v>
      </c>
    </row>
    <row r="30" spans="1:5" ht="15">
      <c r="A30" s="187" t="s">
        <v>411</v>
      </c>
      <c r="B30" s="187"/>
      <c r="C30" s="187"/>
      <c r="D30" s="187">
        <v>12091</v>
      </c>
      <c r="E30" s="187">
        <v>236</v>
      </c>
    </row>
    <row r="31" spans="1:5" ht="23.25" customHeight="1">
      <c r="A31" s="188" t="s">
        <v>12</v>
      </c>
      <c r="B31" s="188">
        <f>SUM(B29:B30)</f>
        <v>1467262</v>
      </c>
      <c r="C31" s="188">
        <f>SUM(C29:C30)</f>
        <v>1625517</v>
      </c>
      <c r="D31" s="188">
        <f>SUM(D29:D30)</f>
        <v>1302435</v>
      </c>
      <c r="E31" s="188">
        <f>SUM(E29:E30)</f>
        <v>1223093</v>
      </c>
    </row>
    <row r="32" spans="1:5" ht="15">
      <c r="A32" s="121"/>
      <c r="B32" s="121"/>
      <c r="C32" s="121"/>
      <c r="D32" s="121"/>
      <c r="E32" s="121"/>
    </row>
    <row r="33" spans="1:5" ht="15">
      <c r="A33" s="121"/>
      <c r="B33" s="121"/>
      <c r="C33" s="121"/>
      <c r="D33" s="121"/>
      <c r="E33" s="121"/>
    </row>
    <row r="34" spans="1:5" ht="15">
      <c r="A34" s="121"/>
      <c r="B34" s="121"/>
      <c r="C34" s="121"/>
      <c r="D34" s="121"/>
      <c r="E34" s="121"/>
    </row>
    <row r="35" spans="1:5" ht="15">
      <c r="A35" s="121"/>
      <c r="B35" s="121"/>
      <c r="C35" s="121"/>
      <c r="D35" s="121"/>
      <c r="E35" s="121"/>
    </row>
    <row r="36" spans="1:5" ht="15">
      <c r="A36" s="121"/>
      <c r="B36" s="121"/>
      <c r="C36" s="121"/>
      <c r="D36" s="121"/>
      <c r="E36" s="121"/>
    </row>
    <row r="37" spans="1:5" ht="15">
      <c r="A37" s="121"/>
      <c r="B37" s="121"/>
      <c r="C37" s="121"/>
      <c r="D37" s="121"/>
      <c r="E37" s="121"/>
    </row>
    <row r="38" spans="1:5" ht="15">
      <c r="A38" s="121"/>
      <c r="B38" s="121"/>
      <c r="C38" s="121"/>
      <c r="D38" s="121"/>
      <c r="E38" s="121"/>
    </row>
    <row r="39" spans="1:5" ht="15">
      <c r="A39" s="121"/>
      <c r="B39" s="121"/>
      <c r="C39" s="121"/>
      <c r="D39" s="121"/>
      <c r="E39" s="121"/>
    </row>
    <row r="40" spans="1:5" ht="15">
      <c r="A40" s="121"/>
      <c r="B40" s="121"/>
      <c r="C40" s="121"/>
      <c r="D40" s="121"/>
      <c r="E40" s="121"/>
    </row>
    <row r="41" spans="1:5" ht="15">
      <c r="A41" s="121"/>
      <c r="B41" s="121"/>
      <c r="C41" s="121"/>
      <c r="D41" s="121"/>
      <c r="E41" s="121"/>
    </row>
    <row r="42" spans="1:5" ht="15">
      <c r="A42" s="121"/>
      <c r="B42" s="121"/>
      <c r="C42" s="121"/>
      <c r="D42" s="121"/>
      <c r="E42" s="121"/>
    </row>
    <row r="43" spans="1:5" ht="15">
      <c r="A43" s="121"/>
      <c r="B43" s="121"/>
      <c r="C43" s="121"/>
      <c r="D43" s="121"/>
      <c r="E43" s="121"/>
    </row>
    <row r="44" spans="1:5" ht="15">
      <c r="A44" s="121"/>
      <c r="B44" s="121"/>
      <c r="C44" s="121"/>
      <c r="D44" s="121"/>
      <c r="E44" s="121"/>
    </row>
    <row r="45" spans="1:5" ht="15">
      <c r="A45" s="121"/>
      <c r="B45" s="121"/>
      <c r="C45" s="121"/>
      <c r="D45" s="121"/>
      <c r="E45" s="121"/>
    </row>
    <row r="46" spans="1:5" ht="15">
      <c r="A46" s="121"/>
      <c r="B46" s="121"/>
      <c r="C46" s="121"/>
      <c r="D46" s="121"/>
      <c r="E46" s="121"/>
    </row>
    <row r="47" spans="1:5" ht="15">
      <c r="A47" s="121"/>
      <c r="B47" s="121"/>
      <c r="C47" s="121"/>
      <c r="D47" s="121"/>
      <c r="E47" s="121"/>
    </row>
    <row r="48" spans="1:5" ht="15">
      <c r="A48" s="121"/>
      <c r="B48" s="121"/>
      <c r="C48" s="121"/>
      <c r="D48" s="121"/>
      <c r="E48" s="121"/>
    </row>
    <row r="49" spans="1:5" ht="15">
      <c r="A49" s="121"/>
      <c r="B49" s="121"/>
      <c r="C49" s="121"/>
      <c r="D49" s="121"/>
      <c r="E49" s="121"/>
    </row>
    <row r="50" spans="1:5" ht="15">
      <c r="A50" s="121"/>
      <c r="B50" s="121"/>
      <c r="C50" s="121"/>
      <c r="D50" s="121"/>
      <c r="E50" s="121"/>
    </row>
  </sheetData>
  <mergeCells count="9">
    <mergeCell ref="A1:E1"/>
    <mergeCell ref="A3:E3"/>
    <mergeCell ref="A5:E5"/>
    <mergeCell ref="A7:E7"/>
    <mergeCell ref="E12:E13"/>
    <mergeCell ref="A11:A13"/>
    <mergeCell ref="B11:D11"/>
    <mergeCell ref="B12:C12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5">
      <selection activeCell="A1" sqref="A1:D1"/>
    </sheetView>
  </sheetViews>
  <sheetFormatPr defaultColWidth="9.00390625" defaultRowHeight="12.75"/>
  <cols>
    <col min="1" max="1" width="32.875" style="0" customWidth="1"/>
    <col min="2" max="2" width="13.875" style="0" customWidth="1"/>
    <col min="3" max="3" width="15.625" style="0" customWidth="1"/>
    <col min="4" max="4" width="20.625" style="0" customWidth="1"/>
  </cols>
  <sheetData>
    <row r="1" spans="1:4" ht="15.75">
      <c r="A1" s="336" t="s">
        <v>643</v>
      </c>
      <c r="B1" s="336"/>
      <c r="C1" s="336"/>
      <c r="D1" s="336"/>
    </row>
    <row r="2" ht="15.75">
      <c r="A2" s="5"/>
    </row>
    <row r="3" spans="1:4" ht="18.75">
      <c r="A3" s="337" t="s">
        <v>568</v>
      </c>
      <c r="B3" s="337"/>
      <c r="C3" s="337"/>
      <c r="D3" s="337"/>
    </row>
    <row r="4" spans="1:4" ht="18.75">
      <c r="A4" s="337" t="s">
        <v>589</v>
      </c>
      <c r="B4" s="337"/>
      <c r="C4" s="337"/>
      <c r="D4" s="337"/>
    </row>
    <row r="5" spans="1:4" ht="18.75">
      <c r="A5" s="1"/>
      <c r="B5" s="1"/>
      <c r="C5" s="1"/>
      <c r="D5" s="1"/>
    </row>
    <row r="6" ht="15.75" thickBot="1">
      <c r="D6" s="122" t="s">
        <v>152</v>
      </c>
    </row>
    <row r="7" spans="1:4" ht="18.75">
      <c r="A7" s="102" t="s">
        <v>258</v>
      </c>
      <c r="B7" s="342" t="s">
        <v>180</v>
      </c>
      <c r="C7" s="342"/>
      <c r="D7" s="340" t="s">
        <v>157</v>
      </c>
    </row>
    <row r="8" spans="1:4" ht="19.5" thickBot="1">
      <c r="A8" s="103" t="s">
        <v>260</v>
      </c>
      <c r="B8" s="104" t="s">
        <v>155</v>
      </c>
      <c r="C8" s="104" t="s">
        <v>181</v>
      </c>
      <c r="D8" s="341"/>
    </row>
    <row r="9" spans="1:4" ht="20.25" thickBot="1">
      <c r="A9" s="308" t="s">
        <v>311</v>
      </c>
      <c r="B9" s="305"/>
      <c r="C9" s="305"/>
      <c r="D9" s="306"/>
    </row>
    <row r="10" spans="1:4" ht="15.75">
      <c r="A10" s="307" t="s">
        <v>569</v>
      </c>
      <c r="B10" s="71">
        <v>208</v>
      </c>
      <c r="C10" s="71">
        <v>208</v>
      </c>
      <c r="D10" s="214">
        <v>200</v>
      </c>
    </row>
    <row r="11" spans="1:4" ht="15.75">
      <c r="A11" s="302" t="s">
        <v>570</v>
      </c>
      <c r="B11" s="71">
        <v>0</v>
      </c>
      <c r="C11" s="71">
        <v>0</v>
      </c>
      <c r="D11" s="214">
        <v>110</v>
      </c>
    </row>
    <row r="12" spans="1:4" ht="15.75">
      <c r="A12" s="302" t="s">
        <v>581</v>
      </c>
      <c r="B12" s="71">
        <v>42</v>
      </c>
      <c r="C12" s="71">
        <v>42</v>
      </c>
      <c r="D12" s="214">
        <v>62</v>
      </c>
    </row>
    <row r="13" spans="1:4" ht="15.75">
      <c r="A13" s="302" t="s">
        <v>571</v>
      </c>
      <c r="B13" s="71">
        <v>70</v>
      </c>
      <c r="C13" s="71">
        <v>70</v>
      </c>
      <c r="D13" s="214">
        <v>0</v>
      </c>
    </row>
    <row r="14" spans="1:4" ht="15.75">
      <c r="A14" s="302" t="s">
        <v>572</v>
      </c>
      <c r="B14" s="71">
        <v>0</v>
      </c>
      <c r="C14" s="71">
        <v>0</v>
      </c>
      <c r="D14" s="214">
        <v>4</v>
      </c>
    </row>
    <row r="15" spans="1:4" ht="15.75">
      <c r="A15" s="302" t="s">
        <v>573</v>
      </c>
      <c r="B15" s="71">
        <v>0</v>
      </c>
      <c r="C15" s="71">
        <v>0</v>
      </c>
      <c r="D15" s="214">
        <v>13</v>
      </c>
    </row>
    <row r="16" spans="1:4" ht="15.75">
      <c r="A16" s="302" t="s">
        <v>574</v>
      </c>
      <c r="B16" s="71">
        <v>75</v>
      </c>
      <c r="C16" s="71">
        <v>75</v>
      </c>
      <c r="D16" s="214">
        <v>50</v>
      </c>
    </row>
    <row r="17" spans="1:4" ht="15.75">
      <c r="A17" s="302" t="s">
        <v>575</v>
      </c>
      <c r="B17" s="71">
        <v>0</v>
      </c>
      <c r="C17" s="71">
        <v>0</v>
      </c>
      <c r="D17" s="214">
        <v>14</v>
      </c>
    </row>
    <row r="18" spans="1:4" ht="15.75">
      <c r="A18" s="302" t="s">
        <v>576</v>
      </c>
      <c r="B18" s="71">
        <v>0</v>
      </c>
      <c r="C18" s="71">
        <v>0</v>
      </c>
      <c r="D18" s="214">
        <v>99</v>
      </c>
    </row>
    <row r="19" spans="1:4" ht="15.75">
      <c r="A19" s="302" t="s">
        <v>577</v>
      </c>
      <c r="B19" s="71">
        <v>0</v>
      </c>
      <c r="C19" s="71">
        <v>0</v>
      </c>
      <c r="D19" s="214">
        <v>67</v>
      </c>
    </row>
    <row r="20" spans="1:4" ht="15.75">
      <c r="A20" s="302" t="s">
        <v>578</v>
      </c>
      <c r="B20" s="71">
        <v>505</v>
      </c>
      <c r="C20" s="71">
        <v>505</v>
      </c>
      <c r="D20" s="214">
        <v>0</v>
      </c>
    </row>
    <row r="21" spans="1:4" ht="15.75">
      <c r="A21" s="302" t="s">
        <v>579</v>
      </c>
      <c r="B21" s="71">
        <v>0</v>
      </c>
      <c r="C21" s="71">
        <v>0</v>
      </c>
      <c r="D21" s="214">
        <v>10</v>
      </c>
    </row>
    <row r="22" spans="1:4" ht="15.75">
      <c r="A22" s="302" t="s">
        <v>580</v>
      </c>
      <c r="B22" s="71">
        <v>0</v>
      </c>
      <c r="C22" s="71">
        <v>0</v>
      </c>
      <c r="D22" s="214">
        <v>0</v>
      </c>
    </row>
    <row r="23" spans="1:4" ht="15.75">
      <c r="A23" s="302" t="s">
        <v>582</v>
      </c>
      <c r="B23" s="71">
        <v>0</v>
      </c>
      <c r="C23" s="71">
        <v>0</v>
      </c>
      <c r="D23" s="214">
        <v>58</v>
      </c>
    </row>
    <row r="24" spans="1:4" ht="15.75">
      <c r="A24" s="302" t="s">
        <v>583</v>
      </c>
      <c r="B24" s="71">
        <v>75</v>
      </c>
      <c r="C24" s="71">
        <v>75</v>
      </c>
      <c r="D24" s="214">
        <v>0</v>
      </c>
    </row>
    <row r="25" spans="1:4" ht="15.75">
      <c r="A25" s="302" t="s">
        <v>584</v>
      </c>
      <c r="B25" s="71">
        <v>0</v>
      </c>
      <c r="C25" s="71">
        <v>0</v>
      </c>
      <c r="D25" s="214">
        <v>400</v>
      </c>
    </row>
    <row r="26" spans="1:4" ht="15.75">
      <c r="A26" s="302" t="s">
        <v>585</v>
      </c>
      <c r="B26" s="71">
        <v>0</v>
      </c>
      <c r="C26" s="71">
        <v>0</v>
      </c>
      <c r="D26" s="214">
        <v>96</v>
      </c>
    </row>
    <row r="27" spans="1:4" ht="15.75">
      <c r="A27" s="302" t="s">
        <v>586</v>
      </c>
      <c r="B27" s="71">
        <v>0</v>
      </c>
      <c r="C27" s="71">
        <v>0</v>
      </c>
      <c r="D27" s="214">
        <v>2</v>
      </c>
    </row>
    <row r="28" spans="1:4" ht="15.75">
      <c r="A28" s="302" t="s">
        <v>587</v>
      </c>
      <c r="B28" s="71">
        <v>0</v>
      </c>
      <c r="C28" s="71">
        <v>0</v>
      </c>
      <c r="D28" s="214">
        <v>23</v>
      </c>
    </row>
    <row r="29" spans="1:4" ht="18.75">
      <c r="A29" s="303" t="s">
        <v>588</v>
      </c>
      <c r="B29" s="301">
        <f>SUM(B10:B28)</f>
        <v>975</v>
      </c>
      <c r="C29" s="301">
        <f>SUM(C10:C28)</f>
        <v>975</v>
      </c>
      <c r="D29" s="304">
        <f>SUM(D10:D28)</f>
        <v>1208</v>
      </c>
    </row>
    <row r="30" spans="1:4" ht="15.75">
      <c r="A30" s="302"/>
      <c r="B30" s="71"/>
      <c r="C30" s="71"/>
      <c r="D30" s="214"/>
    </row>
    <row r="31" spans="1:4" ht="20.25" thickBot="1">
      <c r="A31" s="309" t="s">
        <v>310</v>
      </c>
      <c r="B31" s="71"/>
      <c r="C31" s="71"/>
      <c r="D31" s="214"/>
    </row>
    <row r="32" spans="1:4" ht="15.75">
      <c r="A32" s="307" t="s">
        <v>590</v>
      </c>
      <c r="B32" s="71">
        <v>975</v>
      </c>
      <c r="C32" s="71">
        <v>975</v>
      </c>
      <c r="D32" s="214">
        <v>622</v>
      </c>
    </row>
    <row r="33" spans="1:4" ht="15.75">
      <c r="A33" s="302" t="s">
        <v>591</v>
      </c>
      <c r="B33" s="71">
        <v>0</v>
      </c>
      <c r="C33" s="71">
        <v>0</v>
      </c>
      <c r="D33" s="214">
        <v>16</v>
      </c>
    </row>
    <row r="34" spans="1:4" ht="18.75">
      <c r="A34" s="303" t="s">
        <v>592</v>
      </c>
      <c r="B34" s="301">
        <f>SUM(B32:B33)</f>
        <v>975</v>
      </c>
      <c r="C34" s="301">
        <f>SUM(C32:C33)</f>
        <v>975</v>
      </c>
      <c r="D34" s="304">
        <f>SUM(D32:D33)</f>
        <v>638</v>
      </c>
    </row>
  </sheetData>
  <mergeCells count="5">
    <mergeCell ref="B7:C7"/>
    <mergeCell ref="D7:D8"/>
    <mergeCell ref="A1:D1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79">
      <selection activeCell="B84" sqref="B84"/>
    </sheetView>
  </sheetViews>
  <sheetFormatPr defaultColWidth="9.00390625" defaultRowHeight="12.75"/>
  <cols>
    <col min="1" max="1" width="44.625" style="0" customWidth="1"/>
    <col min="2" max="2" width="17.875" style="0" customWidth="1"/>
    <col min="3" max="3" width="19.375" style="0" customWidth="1"/>
  </cols>
  <sheetData>
    <row r="1" spans="1:3" ht="15.75">
      <c r="A1" s="336" t="s">
        <v>13</v>
      </c>
      <c r="B1" s="336"/>
      <c r="C1" s="336"/>
    </row>
    <row r="2" spans="1:3" ht="14.25">
      <c r="A2" s="372" t="s">
        <v>14</v>
      </c>
      <c r="B2" s="372"/>
      <c r="C2" s="372"/>
    </row>
    <row r="3" spans="1:3" ht="15.75" thickBot="1">
      <c r="A3" s="397" t="s">
        <v>464</v>
      </c>
      <c r="B3" s="397"/>
      <c r="C3" s="233" t="s">
        <v>152</v>
      </c>
    </row>
    <row r="4" spans="1:3" ht="12" customHeight="1">
      <c r="A4" s="395" t="s">
        <v>15</v>
      </c>
      <c r="B4" s="229" t="s">
        <v>436</v>
      </c>
      <c r="C4" s="230" t="s">
        <v>437</v>
      </c>
    </row>
    <row r="5" spans="1:3" ht="12.75" customHeight="1" thickBot="1">
      <c r="A5" s="396"/>
      <c r="B5" s="231" t="s">
        <v>524</v>
      </c>
      <c r="C5" s="231" t="s">
        <v>0</v>
      </c>
    </row>
    <row r="6" spans="1:3" ht="16.5" customHeight="1" thickBot="1">
      <c r="A6" s="87" t="s">
        <v>16</v>
      </c>
      <c r="B6" s="57">
        <f>SUM(B7+B8+B14+B19)</f>
        <v>5458615</v>
      </c>
      <c r="C6" s="57">
        <f>SUM(C7+C8+C14+C19)</f>
        <v>5228314</v>
      </c>
    </row>
    <row r="7" spans="1:3" ht="15.75" thickBot="1">
      <c r="A7" s="87" t="s">
        <v>17</v>
      </c>
      <c r="B7" s="234">
        <v>7205</v>
      </c>
      <c r="C7" s="234">
        <v>981</v>
      </c>
    </row>
    <row r="8" spans="1:3" ht="15.75" thickBot="1">
      <c r="A8" s="87" t="s">
        <v>18</v>
      </c>
      <c r="B8" s="234">
        <f>SUM(B9:B13)</f>
        <v>4263410</v>
      </c>
      <c r="C8" s="234">
        <f>SUM(C9:C13)</f>
        <v>4186371</v>
      </c>
    </row>
    <row r="9" spans="1:3" ht="15.75" thickBot="1">
      <c r="A9" s="87" t="s">
        <v>19</v>
      </c>
      <c r="B9" s="88">
        <v>4191488</v>
      </c>
      <c r="C9" s="88">
        <v>4093472</v>
      </c>
    </row>
    <row r="10" spans="1:3" ht="15.75" thickBot="1">
      <c r="A10" s="87" t="s">
        <v>20</v>
      </c>
      <c r="B10" s="88">
        <v>35080</v>
      </c>
      <c r="C10" s="88">
        <v>42773</v>
      </c>
    </row>
    <row r="11" spans="1:3" ht="15.75" thickBot="1">
      <c r="A11" s="87" t="s">
        <v>21</v>
      </c>
      <c r="B11" s="88">
        <v>5150</v>
      </c>
      <c r="C11" s="88">
        <v>295</v>
      </c>
    </row>
    <row r="12" spans="1:3" ht="15.75" thickBot="1">
      <c r="A12" s="87" t="s">
        <v>22</v>
      </c>
      <c r="B12" s="88">
        <v>31692</v>
      </c>
      <c r="C12" s="88">
        <v>49831</v>
      </c>
    </row>
    <row r="13" spans="1:3" ht="12.75" customHeight="1" thickBot="1">
      <c r="A13" s="87" t="s">
        <v>23</v>
      </c>
      <c r="B13" s="88"/>
      <c r="C13" s="88"/>
    </row>
    <row r="14" spans="1:3" ht="15.75" thickBot="1">
      <c r="A14" s="87" t="s">
        <v>24</v>
      </c>
      <c r="B14" s="234">
        <f>SUM(B15:B18)</f>
        <v>317462</v>
      </c>
      <c r="C14" s="234">
        <f>SUM(C15:C18)</f>
        <v>191868</v>
      </c>
    </row>
    <row r="15" spans="1:3" ht="15.75" thickBot="1">
      <c r="A15" s="87" t="s">
        <v>25</v>
      </c>
      <c r="B15" s="88">
        <v>180180</v>
      </c>
      <c r="C15" s="88">
        <v>6180</v>
      </c>
    </row>
    <row r="16" spans="1:3" ht="15.75" thickBot="1">
      <c r="A16" s="87" t="s">
        <v>26</v>
      </c>
      <c r="B16" s="88">
        <v>34285</v>
      </c>
      <c r="C16" s="88">
        <v>78979</v>
      </c>
    </row>
    <row r="17" spans="1:3" ht="15.75" thickBot="1">
      <c r="A17" s="87" t="s">
        <v>27</v>
      </c>
      <c r="B17" s="88">
        <v>102997</v>
      </c>
      <c r="C17" s="88">
        <v>106709</v>
      </c>
    </row>
    <row r="18" spans="1:3" ht="15.75" thickBot="1">
      <c r="A18" s="87" t="s">
        <v>28</v>
      </c>
      <c r="B18" s="88"/>
      <c r="C18" s="88"/>
    </row>
    <row r="19" spans="1:3" ht="15.75" customHeight="1" thickBot="1">
      <c r="A19" s="87" t="s">
        <v>442</v>
      </c>
      <c r="B19" s="234">
        <v>870538</v>
      </c>
      <c r="C19" s="234">
        <v>849094</v>
      </c>
    </row>
    <row r="20" spans="1:3" ht="16.5" thickBot="1">
      <c r="A20" s="87" t="s">
        <v>30</v>
      </c>
      <c r="B20" s="57">
        <f>SUM(B21+B27+B32+B37+B43)</f>
        <v>938717</v>
      </c>
      <c r="C20" s="57">
        <f>SUM(C21+C27+C32+C37+C43)</f>
        <v>930400</v>
      </c>
    </row>
    <row r="21" spans="1:3" ht="15.75" thickBot="1">
      <c r="A21" s="87" t="s">
        <v>31</v>
      </c>
      <c r="B21" s="234">
        <f>SUM(B22:B26)</f>
        <v>922</v>
      </c>
      <c r="C21" s="234">
        <f>SUM(C22:C26)</f>
        <v>1039</v>
      </c>
    </row>
    <row r="22" spans="1:3" ht="15.75" thickBot="1">
      <c r="A22" s="87" t="s">
        <v>32</v>
      </c>
      <c r="B22" s="88">
        <v>910</v>
      </c>
      <c r="C22" s="88">
        <v>1028</v>
      </c>
    </row>
    <row r="23" spans="1:3" ht="18" customHeight="1" thickBot="1">
      <c r="A23" s="87" t="s">
        <v>440</v>
      </c>
      <c r="B23" s="88">
        <v>12</v>
      </c>
      <c r="C23" s="88">
        <v>11</v>
      </c>
    </row>
    <row r="24" spans="1:3" ht="15.75" thickBot="1">
      <c r="A24" s="87" t="s">
        <v>33</v>
      </c>
      <c r="B24" s="88"/>
      <c r="C24" s="88"/>
    </row>
    <row r="25" spans="1:3" ht="15.75" thickBot="1">
      <c r="A25" s="87" t="s">
        <v>34</v>
      </c>
      <c r="B25" s="88"/>
      <c r="C25" s="88"/>
    </row>
    <row r="26" spans="1:3" ht="15.75" thickBot="1">
      <c r="A26" s="87" t="s">
        <v>35</v>
      </c>
      <c r="B26" s="88"/>
      <c r="C26" s="88"/>
    </row>
    <row r="27" spans="1:3" ht="15.75" thickBot="1">
      <c r="A27" s="87" t="s">
        <v>36</v>
      </c>
      <c r="B27" s="234">
        <f>SUM(B28:B31)</f>
        <v>40738</v>
      </c>
      <c r="C27" s="234">
        <f>SUM(C28:C31)</f>
        <v>39802</v>
      </c>
    </row>
    <row r="28" spans="1:3" ht="15.75" thickBot="1">
      <c r="A28" s="87" t="s">
        <v>37</v>
      </c>
      <c r="B28" s="88">
        <v>31228</v>
      </c>
      <c r="C28" s="88">
        <v>32809</v>
      </c>
    </row>
    <row r="29" spans="1:3" ht="15.75" thickBot="1">
      <c r="A29" s="87" t="s">
        <v>38</v>
      </c>
      <c r="B29" s="88">
        <v>8334</v>
      </c>
      <c r="C29" s="88">
        <v>5739</v>
      </c>
    </row>
    <row r="30" spans="1:3" ht="15.75" thickBot="1">
      <c r="A30" s="87" t="s">
        <v>39</v>
      </c>
      <c r="B30" s="88"/>
      <c r="C30" s="88"/>
    </row>
    <row r="31" spans="1:3" ht="15.75" thickBot="1">
      <c r="A31" s="87" t="s">
        <v>40</v>
      </c>
      <c r="B31" s="88">
        <v>1176</v>
      </c>
      <c r="C31" s="88">
        <v>1254</v>
      </c>
    </row>
    <row r="32" spans="1:3" ht="15.75" thickBot="1">
      <c r="A32" s="87" t="s">
        <v>41</v>
      </c>
      <c r="B32" s="234">
        <f>SUM(B33:B36)</f>
        <v>574528</v>
      </c>
      <c r="C32" s="234">
        <f>SUM(C33:C36)</f>
        <v>239002</v>
      </c>
    </row>
    <row r="33" spans="1:3" ht="12.75" customHeight="1" thickBot="1">
      <c r="A33" s="87" t="s">
        <v>42</v>
      </c>
      <c r="B33" s="88"/>
      <c r="C33" s="88"/>
    </row>
    <row r="34" spans="1:3" ht="15.75" thickBot="1">
      <c r="A34" s="87" t="s">
        <v>43</v>
      </c>
      <c r="B34" s="88">
        <v>574528</v>
      </c>
      <c r="C34" s="88">
        <v>239002</v>
      </c>
    </row>
    <row r="35" spans="1:3" ht="13.5" customHeight="1" thickBot="1">
      <c r="A35" s="87" t="s">
        <v>44</v>
      </c>
      <c r="B35" s="89"/>
      <c r="C35" s="89"/>
    </row>
    <row r="36" spans="1:3" ht="13.5" customHeight="1" thickBot="1">
      <c r="A36" s="87" t="s">
        <v>45</v>
      </c>
      <c r="B36" s="88"/>
      <c r="C36" s="88"/>
    </row>
    <row r="37" spans="1:3" ht="15.75" thickBot="1">
      <c r="A37" s="87" t="s">
        <v>46</v>
      </c>
      <c r="B37" s="234">
        <f>SUM(B38:B42)</f>
        <v>307861</v>
      </c>
      <c r="C37" s="234">
        <f>SUM(C38:C42)</f>
        <v>647830</v>
      </c>
    </row>
    <row r="38" spans="1:3" ht="15.75" thickBot="1">
      <c r="A38" s="87" t="s">
        <v>47</v>
      </c>
      <c r="B38" s="88">
        <v>37</v>
      </c>
      <c r="C38" s="88">
        <v>28</v>
      </c>
    </row>
    <row r="39" spans="1:3" ht="15.75" thickBot="1">
      <c r="A39" s="87" t="s">
        <v>48</v>
      </c>
      <c r="B39" s="88">
        <v>207505</v>
      </c>
      <c r="C39" s="88">
        <v>544374</v>
      </c>
    </row>
    <row r="40" spans="1:3" ht="15.75" thickBot="1">
      <c r="A40" s="87" t="s">
        <v>49</v>
      </c>
      <c r="B40" s="88"/>
      <c r="C40" s="88"/>
    </row>
    <row r="41" spans="1:3" ht="15.75" thickBot="1">
      <c r="A41" s="87" t="s">
        <v>50</v>
      </c>
      <c r="B41" s="88">
        <v>100319</v>
      </c>
      <c r="C41" s="88">
        <v>103428</v>
      </c>
    </row>
    <row r="42" spans="1:3" ht="12" customHeight="1" thickBot="1">
      <c r="A42" s="87" t="s">
        <v>441</v>
      </c>
      <c r="B42" s="88"/>
      <c r="C42" s="88"/>
    </row>
    <row r="43" spans="1:3" ht="15.75" thickBot="1">
      <c r="A43" s="87" t="s">
        <v>51</v>
      </c>
      <c r="B43" s="234">
        <f>SUM(B44:B46)</f>
        <v>14668</v>
      </c>
      <c r="C43" s="234">
        <f>SUM(C44:C46)</f>
        <v>2727</v>
      </c>
    </row>
    <row r="44" spans="1:3" ht="15.75" thickBot="1">
      <c r="A44" s="87" t="s">
        <v>52</v>
      </c>
      <c r="B44" s="88"/>
      <c r="C44" s="88">
        <v>110</v>
      </c>
    </row>
    <row r="45" spans="1:3" ht="15.75" thickBot="1">
      <c r="A45" s="87" t="s">
        <v>53</v>
      </c>
      <c r="B45" s="88">
        <v>14668</v>
      </c>
      <c r="C45" s="88">
        <v>2617</v>
      </c>
    </row>
    <row r="46" spans="1:3" ht="12" customHeight="1" thickBot="1">
      <c r="A46" s="90" t="s">
        <v>54</v>
      </c>
      <c r="B46" s="91"/>
      <c r="C46" s="91"/>
    </row>
    <row r="47" spans="1:3" ht="13.5" customHeight="1" thickBot="1" thickTop="1">
      <c r="A47" s="92" t="s">
        <v>55</v>
      </c>
      <c r="B47" s="8">
        <f>B20+B6</f>
        <v>6397332</v>
      </c>
      <c r="C47" s="8">
        <f>C20+C6</f>
        <v>6158714</v>
      </c>
    </row>
    <row r="48" spans="1:3" ht="16.5" thickBot="1" thickTop="1">
      <c r="A48" s="86"/>
      <c r="C48" s="233" t="s">
        <v>152</v>
      </c>
    </row>
    <row r="49" spans="1:3" ht="31.5" customHeight="1">
      <c r="A49" s="390" t="s">
        <v>56</v>
      </c>
      <c r="B49" s="95" t="s">
        <v>438</v>
      </c>
      <c r="C49" s="235" t="s">
        <v>439</v>
      </c>
    </row>
    <row r="50" spans="1:3" ht="12.75" customHeight="1">
      <c r="A50" s="391"/>
      <c r="B50" s="393" t="s">
        <v>524</v>
      </c>
      <c r="C50" s="393" t="s">
        <v>0</v>
      </c>
    </row>
    <row r="51" spans="1:3" ht="13.5" customHeight="1" thickBot="1">
      <c r="A51" s="392"/>
      <c r="B51" s="394"/>
      <c r="C51" s="394"/>
    </row>
    <row r="52" spans="1:3" ht="16.5" thickBot="1">
      <c r="A52" s="87" t="s">
        <v>57</v>
      </c>
      <c r="B52" s="57">
        <f>SUM(B53:B54)</f>
        <v>6037347</v>
      </c>
      <c r="C52" s="57">
        <f>SUM(C53:C54)</f>
        <v>5452484</v>
      </c>
    </row>
    <row r="53" spans="1:3" ht="15.75" thickBot="1">
      <c r="A53" s="87" t="s">
        <v>58</v>
      </c>
      <c r="B53" s="88">
        <v>55034</v>
      </c>
      <c r="C53" s="88">
        <v>55034</v>
      </c>
    </row>
    <row r="54" spans="1:3" ht="15.75" thickBot="1">
      <c r="A54" s="87" t="s">
        <v>59</v>
      </c>
      <c r="B54" s="88">
        <v>5982313</v>
      </c>
      <c r="C54" s="88">
        <v>5397450</v>
      </c>
    </row>
    <row r="55" spans="1:3" ht="16.5" thickBot="1">
      <c r="A55" s="87" t="s">
        <v>60</v>
      </c>
      <c r="B55" s="57">
        <f>SUM(B56)</f>
        <v>208211</v>
      </c>
      <c r="C55" s="57">
        <f>SUM(C56)</f>
        <v>517551</v>
      </c>
    </row>
    <row r="56" spans="1:3" ht="15.75" thickBot="1">
      <c r="A56" s="87" t="s">
        <v>61</v>
      </c>
      <c r="B56" s="234">
        <v>208211</v>
      </c>
      <c r="C56" s="234">
        <v>517551</v>
      </c>
    </row>
    <row r="57" spans="1:3" ht="15.75" thickBot="1">
      <c r="A57" s="87" t="s">
        <v>62</v>
      </c>
      <c r="B57" s="88"/>
      <c r="C57" s="88">
        <v>517551</v>
      </c>
    </row>
    <row r="58" spans="1:3" ht="15.75" thickBot="1">
      <c r="A58" s="87" t="s">
        <v>63</v>
      </c>
      <c r="B58" s="88">
        <v>0</v>
      </c>
      <c r="C58" s="88">
        <v>0</v>
      </c>
    </row>
    <row r="59" spans="1:3" ht="15.75" thickBot="1">
      <c r="A59" s="87" t="s">
        <v>64</v>
      </c>
      <c r="B59" s="88"/>
      <c r="C59" s="88"/>
    </row>
    <row r="60" spans="1:3" ht="15.75" thickBot="1">
      <c r="A60" s="87" t="s">
        <v>65</v>
      </c>
      <c r="B60" s="88"/>
      <c r="C60" s="88"/>
    </row>
    <row r="61" spans="1:3" ht="15.75" thickBot="1">
      <c r="A61" s="87" t="s">
        <v>66</v>
      </c>
      <c r="B61" s="88"/>
      <c r="C61" s="88"/>
    </row>
    <row r="62" spans="1:3" ht="16.5" thickBot="1">
      <c r="A62" s="87" t="s">
        <v>67</v>
      </c>
      <c r="B62" s="57">
        <f>SUM(B68+B79)</f>
        <v>151774</v>
      </c>
      <c r="C62" s="57">
        <f>SUM(C68+C79)</f>
        <v>188679</v>
      </c>
    </row>
    <row r="63" spans="1:3" ht="15.75" thickBot="1">
      <c r="A63" s="87" t="s">
        <v>68</v>
      </c>
      <c r="B63" s="88">
        <f>SUM(B64:B67)</f>
        <v>0</v>
      </c>
      <c r="C63" s="88"/>
    </row>
    <row r="64" spans="1:3" ht="15.75" thickBot="1">
      <c r="A64" s="87" t="s">
        <v>69</v>
      </c>
      <c r="B64" s="88"/>
      <c r="C64" s="88"/>
    </row>
    <row r="65" spans="1:3" ht="15.75" thickBot="1">
      <c r="A65" s="87" t="s">
        <v>70</v>
      </c>
      <c r="B65" s="88"/>
      <c r="C65" s="88"/>
    </row>
    <row r="66" spans="1:3" ht="15.75" thickBot="1">
      <c r="A66" s="87" t="s">
        <v>71</v>
      </c>
      <c r="B66" s="88"/>
      <c r="C66" s="88"/>
    </row>
    <row r="67" spans="1:3" ht="15.75" thickBot="1">
      <c r="A67" s="87" t="s">
        <v>72</v>
      </c>
      <c r="B67" s="88"/>
      <c r="C67" s="88"/>
    </row>
    <row r="68" spans="1:3" ht="15.75" thickBot="1">
      <c r="A68" s="87" t="s">
        <v>73</v>
      </c>
      <c r="B68" s="234">
        <f>SUM(B69+B73+B74)</f>
        <v>37457</v>
      </c>
      <c r="C68" s="234">
        <f>SUM(C69+C73+C74)</f>
        <v>55673</v>
      </c>
    </row>
    <row r="69" spans="1:3" ht="30.75" thickBot="1">
      <c r="A69" s="87" t="s">
        <v>74</v>
      </c>
      <c r="B69" s="88">
        <v>5223</v>
      </c>
      <c r="C69" s="88">
        <v>7199</v>
      </c>
    </row>
    <row r="70" spans="1:3" ht="30.75" thickBot="1">
      <c r="A70" s="87" t="s">
        <v>75</v>
      </c>
      <c r="B70" s="88">
        <v>1171</v>
      </c>
      <c r="C70" s="88"/>
    </row>
    <row r="71" spans="1:3" ht="30.75" thickBot="1">
      <c r="A71" s="87" t="s">
        <v>76</v>
      </c>
      <c r="B71" s="88">
        <v>4052</v>
      </c>
      <c r="C71" s="88">
        <v>7199</v>
      </c>
    </row>
    <row r="72" spans="1:3" ht="15.75" thickBot="1">
      <c r="A72" s="87" t="s">
        <v>77</v>
      </c>
      <c r="B72" s="88"/>
      <c r="C72" s="88"/>
    </row>
    <row r="73" spans="1:3" ht="15.75" thickBot="1">
      <c r="A73" s="87" t="s">
        <v>78</v>
      </c>
      <c r="B73" s="88"/>
      <c r="C73" s="88"/>
    </row>
    <row r="74" spans="1:3" ht="15.75" thickBot="1">
      <c r="A74" s="87" t="s">
        <v>79</v>
      </c>
      <c r="B74" s="88">
        <f>SUM(B75:B78)</f>
        <v>32234</v>
      </c>
      <c r="C74" s="88">
        <v>48474</v>
      </c>
    </row>
    <row r="75" spans="1:3" ht="15.75" thickBot="1">
      <c r="A75" s="87" t="s">
        <v>80</v>
      </c>
      <c r="B75" s="88">
        <v>24006</v>
      </c>
      <c r="C75" s="88">
        <v>4461</v>
      </c>
    </row>
    <row r="76" spans="1:3" ht="15.75" thickBot="1">
      <c r="A76" s="87" t="s">
        <v>81</v>
      </c>
      <c r="B76" s="88">
        <v>7902</v>
      </c>
      <c r="C76" s="88">
        <v>7841</v>
      </c>
    </row>
    <row r="77" spans="1:3" ht="30.75" thickBot="1">
      <c r="A77" s="87" t="s">
        <v>82</v>
      </c>
      <c r="B77" s="88">
        <v>326</v>
      </c>
      <c r="C77" s="88">
        <v>172</v>
      </c>
    </row>
    <row r="78" spans="1:3" ht="15.75" thickBot="1">
      <c r="A78" s="87" t="s">
        <v>83</v>
      </c>
      <c r="B78" s="88"/>
      <c r="C78" s="88"/>
    </row>
    <row r="79" spans="1:3" ht="15.75" thickBot="1">
      <c r="A79" s="87" t="s">
        <v>84</v>
      </c>
      <c r="B79" s="234">
        <f>SUM(B80:B83)</f>
        <v>114317</v>
      </c>
      <c r="C79" s="234">
        <f>SUM(C80:C83)</f>
        <v>133006</v>
      </c>
    </row>
    <row r="80" spans="1:3" ht="15.75" thickBot="1">
      <c r="A80" s="87" t="s">
        <v>85</v>
      </c>
      <c r="B80" s="88">
        <v>2654</v>
      </c>
      <c r="C80" s="88">
        <v>396</v>
      </c>
    </row>
    <row r="81" spans="1:3" ht="15.75" thickBot="1">
      <c r="A81" s="87" t="s">
        <v>86</v>
      </c>
      <c r="B81" s="88">
        <v>11345</v>
      </c>
      <c r="C81" s="88">
        <v>29182</v>
      </c>
    </row>
    <row r="82" spans="1:3" ht="15.75" thickBot="1">
      <c r="A82" s="87" t="s">
        <v>87</v>
      </c>
      <c r="B82" s="89"/>
      <c r="C82" s="89"/>
    </row>
    <row r="83" spans="1:3" ht="15.75" thickBot="1">
      <c r="A83" s="90" t="s">
        <v>88</v>
      </c>
      <c r="B83" s="91">
        <v>100318</v>
      </c>
      <c r="C83" s="91">
        <v>103428</v>
      </c>
    </row>
    <row r="84" spans="1:3" ht="17.25" thickBot="1" thickTop="1">
      <c r="A84" s="92" t="s">
        <v>89</v>
      </c>
      <c r="B84" s="8">
        <f>SUM(B52+B55+B62)</f>
        <v>6397332</v>
      </c>
      <c r="C84" s="8">
        <f>SUM(C52+C55+C62)</f>
        <v>6158714</v>
      </c>
    </row>
    <row r="85" ht="16.5" thickTop="1">
      <c r="A85" s="25"/>
    </row>
    <row r="86" ht="15.75">
      <c r="A86" s="25"/>
    </row>
    <row r="87" ht="15.75">
      <c r="A87" s="25"/>
    </row>
  </sheetData>
  <mergeCells count="7">
    <mergeCell ref="A49:A51"/>
    <mergeCell ref="B50:B51"/>
    <mergeCell ref="C50:C51"/>
    <mergeCell ref="A1:C1"/>
    <mergeCell ref="A2:C2"/>
    <mergeCell ref="A4:A5"/>
    <mergeCell ref="A3:B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70">
      <selection activeCell="A35" sqref="A35:IV35"/>
    </sheetView>
  </sheetViews>
  <sheetFormatPr defaultColWidth="9.00390625" defaultRowHeight="12.75"/>
  <cols>
    <col min="1" max="1" width="3.875" style="0" customWidth="1"/>
    <col min="2" max="2" width="28.25390625" style="0" customWidth="1"/>
    <col min="3" max="3" width="9.75390625" style="159" customWidth="1"/>
    <col min="4" max="4" width="16.125" style="0" customWidth="1"/>
    <col min="5" max="5" width="16.875" style="0" customWidth="1"/>
  </cols>
  <sheetData>
    <row r="1" spans="1:6" ht="15.75">
      <c r="A1" s="336" t="s">
        <v>526</v>
      </c>
      <c r="B1" s="336"/>
      <c r="C1" s="336"/>
      <c r="D1" s="336"/>
      <c r="E1" s="336"/>
      <c r="F1" s="336"/>
    </row>
    <row r="2" ht="15.75">
      <c r="A2" s="5"/>
    </row>
    <row r="3" ht="15.75">
      <c r="F3" s="27" t="s">
        <v>152</v>
      </c>
    </row>
    <row r="4" spans="1:6" ht="37.5" customHeight="1">
      <c r="A4" s="391" t="s">
        <v>458</v>
      </c>
      <c r="B4" s="407" t="s">
        <v>380</v>
      </c>
      <c r="C4" s="407"/>
      <c r="D4" s="407" t="s">
        <v>90</v>
      </c>
      <c r="E4" s="407"/>
      <c r="F4" s="405" t="s">
        <v>91</v>
      </c>
    </row>
    <row r="5" spans="1:6" ht="19.5" thickBot="1">
      <c r="A5" s="392"/>
      <c r="B5" s="158" t="s">
        <v>282</v>
      </c>
      <c r="C5" s="160" t="s">
        <v>379</v>
      </c>
      <c r="D5" s="158" t="s">
        <v>261</v>
      </c>
      <c r="E5" s="158" t="s">
        <v>92</v>
      </c>
      <c r="F5" s="406"/>
    </row>
    <row r="6" spans="1:6" ht="18.75">
      <c r="A6" s="408" t="s">
        <v>93</v>
      </c>
      <c r="B6" s="408"/>
      <c r="C6" s="408"/>
      <c r="D6" s="408"/>
      <c r="E6" s="408"/>
      <c r="F6" s="408"/>
    </row>
    <row r="7" spans="1:6" ht="30" customHeight="1">
      <c r="A7" s="163"/>
      <c r="B7" s="164" t="s">
        <v>94</v>
      </c>
      <c r="C7" s="165">
        <v>11142</v>
      </c>
      <c r="D7" s="166"/>
      <c r="E7" s="167">
        <v>7205</v>
      </c>
      <c r="F7" s="166"/>
    </row>
    <row r="8" spans="1:6" ht="18.75">
      <c r="A8" s="398" t="s">
        <v>95</v>
      </c>
      <c r="B8" s="398"/>
      <c r="C8" s="398"/>
      <c r="D8" s="398"/>
      <c r="E8" s="100">
        <f>SUM(E7)</f>
        <v>7205</v>
      </c>
      <c r="F8" s="162"/>
    </row>
    <row r="9" spans="1:6" ht="18.75">
      <c r="A9" s="398" t="s">
        <v>96</v>
      </c>
      <c r="B9" s="398"/>
      <c r="C9" s="398"/>
      <c r="D9" s="398"/>
      <c r="E9" s="398"/>
      <c r="F9" s="398"/>
    </row>
    <row r="10" spans="1:6" ht="15.75" customHeight="1">
      <c r="A10" s="163"/>
      <c r="B10" s="164" t="s">
        <v>97</v>
      </c>
      <c r="C10" s="165">
        <v>1211</v>
      </c>
      <c r="D10" s="166"/>
      <c r="E10" s="167">
        <v>396080</v>
      </c>
      <c r="F10" s="166"/>
    </row>
    <row r="11" spans="1:6" ht="15">
      <c r="A11" s="163"/>
      <c r="B11" s="164" t="s">
        <v>98</v>
      </c>
      <c r="C11" s="165">
        <v>1212</v>
      </c>
      <c r="D11" s="166"/>
      <c r="E11" s="167">
        <v>631098</v>
      </c>
      <c r="F11" s="166"/>
    </row>
    <row r="12" spans="1:6" ht="15">
      <c r="A12" s="163"/>
      <c r="B12" s="164" t="s">
        <v>99</v>
      </c>
      <c r="C12" s="165">
        <v>1213</v>
      </c>
      <c r="D12" s="166"/>
      <c r="E12" s="167">
        <v>663657</v>
      </c>
      <c r="F12" s="166"/>
    </row>
    <row r="13" spans="1:6" ht="15.75" customHeight="1">
      <c r="A13" s="163"/>
      <c r="B13" s="164" t="s">
        <v>100</v>
      </c>
      <c r="C13" s="165">
        <v>1214</v>
      </c>
      <c r="D13" s="166"/>
      <c r="E13" s="167">
        <v>2500653</v>
      </c>
      <c r="F13" s="166"/>
    </row>
    <row r="14" spans="1:6" ht="15.75" customHeight="1">
      <c r="A14" s="163"/>
      <c r="B14" s="164" t="s">
        <v>101</v>
      </c>
      <c r="C14" s="165">
        <v>13111</v>
      </c>
      <c r="D14" s="166"/>
      <c r="E14" s="167">
        <v>2478</v>
      </c>
      <c r="F14" s="166"/>
    </row>
    <row r="15" spans="1:6" ht="15.75" customHeight="1">
      <c r="A15" s="163"/>
      <c r="B15" s="164" t="s">
        <v>102</v>
      </c>
      <c r="C15" s="165">
        <v>13112</v>
      </c>
      <c r="D15" s="166"/>
      <c r="E15" s="167">
        <v>27174</v>
      </c>
      <c r="F15" s="166"/>
    </row>
    <row r="16" spans="1:6" ht="15.75" customHeight="1">
      <c r="A16" s="163"/>
      <c r="B16" s="164" t="s">
        <v>103</v>
      </c>
      <c r="C16" s="165">
        <v>13113</v>
      </c>
      <c r="D16" s="166"/>
      <c r="E16" s="167">
        <v>5083</v>
      </c>
      <c r="F16" s="166"/>
    </row>
    <row r="17" spans="1:6" ht="15.75" customHeight="1">
      <c r="A17" s="163"/>
      <c r="B17" s="164" t="s">
        <v>104</v>
      </c>
      <c r="C17" s="165">
        <v>13114</v>
      </c>
      <c r="D17" s="166"/>
      <c r="E17" s="167">
        <v>345</v>
      </c>
      <c r="F17" s="166"/>
    </row>
    <row r="18" spans="1:6" ht="15">
      <c r="A18" s="163"/>
      <c r="B18" s="164" t="s">
        <v>105</v>
      </c>
      <c r="C18" s="165">
        <v>13211</v>
      </c>
      <c r="D18" s="166"/>
      <c r="E18" s="167">
        <v>5150</v>
      </c>
      <c r="F18" s="166"/>
    </row>
    <row r="19" spans="1:6" ht="15" customHeight="1">
      <c r="A19" s="403"/>
      <c r="B19" s="164" t="s">
        <v>106</v>
      </c>
      <c r="C19" s="165">
        <v>1273111</v>
      </c>
      <c r="D19" s="166" t="s">
        <v>99</v>
      </c>
      <c r="E19" s="167">
        <v>6744</v>
      </c>
      <c r="F19" s="166"/>
    </row>
    <row r="20" spans="1:6" ht="15">
      <c r="A20" s="403"/>
      <c r="B20" s="164" t="s">
        <v>381</v>
      </c>
      <c r="C20" s="165">
        <v>1274111</v>
      </c>
      <c r="D20" s="166" t="s">
        <v>107</v>
      </c>
      <c r="E20" s="167">
        <v>24948</v>
      </c>
      <c r="F20" s="166"/>
    </row>
    <row r="21" spans="1:6" ht="18.75">
      <c r="A21" s="398" t="s">
        <v>108</v>
      </c>
      <c r="B21" s="398"/>
      <c r="C21" s="398"/>
      <c r="D21" s="398"/>
      <c r="E21" s="100">
        <f>SUM(E10:E20)</f>
        <v>4263410</v>
      </c>
      <c r="F21" s="162"/>
    </row>
    <row r="22" spans="1:6" ht="18.75">
      <c r="A22" s="399" t="s">
        <v>109</v>
      </c>
      <c r="B22" s="399"/>
      <c r="C22" s="399"/>
      <c r="D22" s="399"/>
      <c r="E22" s="399"/>
      <c r="F22" s="399"/>
    </row>
    <row r="23" spans="1:6" ht="15">
      <c r="A23" s="163"/>
      <c r="B23" s="164" t="s">
        <v>110</v>
      </c>
      <c r="C23" s="165">
        <v>17112112</v>
      </c>
      <c r="D23" s="166" t="s">
        <v>383</v>
      </c>
      <c r="E23" s="167">
        <v>6500</v>
      </c>
      <c r="F23" s="166"/>
    </row>
    <row r="24" spans="1:6" ht="15.75" customHeight="1">
      <c r="A24" s="163"/>
      <c r="B24" s="164" t="s">
        <v>110</v>
      </c>
      <c r="C24" s="165">
        <v>17112111</v>
      </c>
      <c r="D24" s="166" t="s">
        <v>384</v>
      </c>
      <c r="E24" s="167">
        <v>680</v>
      </c>
      <c r="F24" s="166"/>
    </row>
    <row r="25" spans="1:6" ht="15.75" customHeight="1">
      <c r="A25" s="163"/>
      <c r="B25" s="164" t="s">
        <v>110</v>
      </c>
      <c r="C25" s="165">
        <v>17112113</v>
      </c>
      <c r="D25" s="166" t="s">
        <v>527</v>
      </c>
      <c r="E25" s="167">
        <v>173000</v>
      </c>
      <c r="F25" s="166"/>
    </row>
    <row r="26" spans="1:6" ht="15.75" customHeight="1">
      <c r="A26" s="163"/>
      <c r="B26" s="164" t="s">
        <v>111</v>
      </c>
      <c r="C26" s="165">
        <v>17311</v>
      </c>
      <c r="D26" s="166"/>
      <c r="E26" s="167">
        <v>19186</v>
      </c>
      <c r="F26" s="166"/>
    </row>
    <row r="27" spans="1:6" ht="15.75" customHeight="1">
      <c r="A27" s="163"/>
      <c r="B27" s="164" t="s">
        <v>382</v>
      </c>
      <c r="C27" s="165">
        <v>17413</v>
      </c>
      <c r="D27" s="166"/>
      <c r="E27" s="167">
        <v>14899</v>
      </c>
      <c r="F27" s="166"/>
    </row>
    <row r="28" spans="1:6" ht="15.75" customHeight="1">
      <c r="A28" s="163"/>
      <c r="B28" s="164" t="s">
        <v>112</v>
      </c>
      <c r="C28" s="165">
        <v>17431</v>
      </c>
      <c r="D28" s="166"/>
      <c r="E28" s="167">
        <v>200</v>
      </c>
      <c r="F28" s="166"/>
    </row>
    <row r="29" spans="1:6" ht="15.75" customHeight="1">
      <c r="A29" s="163"/>
      <c r="B29" s="164" t="s">
        <v>113</v>
      </c>
      <c r="C29" s="165" t="s">
        <v>391</v>
      </c>
      <c r="D29" s="166" t="s">
        <v>383</v>
      </c>
      <c r="E29" s="167">
        <v>0</v>
      </c>
      <c r="F29" s="166"/>
    </row>
    <row r="30" spans="1:6" ht="15">
      <c r="A30" s="404"/>
      <c r="B30" s="128"/>
      <c r="C30" s="165" t="s">
        <v>390</v>
      </c>
      <c r="D30" s="166" t="s">
        <v>383</v>
      </c>
      <c r="E30" s="167">
        <v>98000</v>
      </c>
      <c r="F30" s="166"/>
    </row>
    <row r="31" spans="1:6" ht="30">
      <c r="A31" s="404"/>
      <c r="B31" s="164"/>
      <c r="C31" s="165">
        <v>194</v>
      </c>
      <c r="D31" s="166" t="s">
        <v>114</v>
      </c>
      <c r="E31" s="167">
        <v>2627</v>
      </c>
      <c r="F31" s="166"/>
    </row>
    <row r="32" spans="1:6" ht="15">
      <c r="A32" s="404"/>
      <c r="B32" s="164"/>
      <c r="C32" s="165">
        <v>194</v>
      </c>
      <c r="D32" s="166" t="s">
        <v>115</v>
      </c>
      <c r="E32" s="167">
        <v>2232</v>
      </c>
      <c r="F32" s="166"/>
    </row>
    <row r="33" spans="1:6" ht="15">
      <c r="A33" s="404"/>
      <c r="B33" s="164"/>
      <c r="C33" s="165">
        <v>194</v>
      </c>
      <c r="D33" s="166" t="s">
        <v>116</v>
      </c>
      <c r="E33" s="167">
        <v>138</v>
      </c>
      <c r="F33" s="166"/>
    </row>
    <row r="34" spans="1:6" ht="37.5" customHeight="1">
      <c r="A34" s="398" t="s">
        <v>117</v>
      </c>
      <c r="B34" s="398"/>
      <c r="C34" s="398"/>
      <c r="D34" s="398"/>
      <c r="E34" s="100">
        <f>SUM(E23:E33)</f>
        <v>317462</v>
      </c>
      <c r="F34" s="162"/>
    </row>
    <row r="35" spans="1:6" ht="27.75" customHeight="1">
      <c r="A35" s="399" t="s">
        <v>29</v>
      </c>
      <c r="B35" s="399"/>
      <c r="C35" s="399"/>
      <c r="D35" s="399"/>
      <c r="E35" s="399"/>
      <c r="F35" s="399"/>
    </row>
    <row r="36" spans="1:6" ht="15.75" customHeight="1">
      <c r="A36" s="163"/>
      <c r="B36" s="164" t="s">
        <v>118</v>
      </c>
      <c r="C36" s="165">
        <v>161221</v>
      </c>
      <c r="D36" s="166"/>
      <c r="E36" s="167">
        <v>104861</v>
      </c>
      <c r="F36" s="166"/>
    </row>
    <row r="37" spans="1:6" ht="15.75" customHeight="1">
      <c r="A37" s="163"/>
      <c r="B37" s="164" t="s">
        <v>119</v>
      </c>
      <c r="C37" s="165">
        <v>161222</v>
      </c>
      <c r="D37" s="166"/>
      <c r="E37" s="167">
        <v>725677</v>
      </c>
      <c r="F37" s="166"/>
    </row>
    <row r="38" spans="1:6" ht="15.75" customHeight="1">
      <c r="A38" s="163"/>
      <c r="B38" s="164" t="s">
        <v>527</v>
      </c>
      <c r="C38" s="165">
        <v>16123</v>
      </c>
      <c r="D38" s="166"/>
      <c r="E38" s="167">
        <v>40000</v>
      </c>
      <c r="F38" s="166"/>
    </row>
    <row r="39" spans="1:6" ht="34.5" customHeight="1">
      <c r="A39" s="398" t="s">
        <v>528</v>
      </c>
      <c r="B39" s="398"/>
      <c r="C39" s="398"/>
      <c r="D39" s="398"/>
      <c r="E39" s="100">
        <f>SUM(E36:E38)</f>
        <v>870538</v>
      </c>
      <c r="F39" s="162"/>
    </row>
    <row r="40" spans="1:6" ht="18.75">
      <c r="A40" s="398" t="s">
        <v>120</v>
      </c>
      <c r="B40" s="398"/>
      <c r="C40" s="398"/>
      <c r="D40" s="398"/>
      <c r="E40" s="398"/>
      <c r="F40" s="398"/>
    </row>
    <row r="41" spans="1:6" ht="15.75" customHeight="1">
      <c r="A41" s="163"/>
      <c r="B41" s="164" t="s">
        <v>121</v>
      </c>
      <c r="C41" s="165">
        <v>211</v>
      </c>
      <c r="D41" s="166" t="s">
        <v>385</v>
      </c>
      <c r="E41" s="167">
        <v>741</v>
      </c>
      <c r="F41" s="166"/>
    </row>
    <row r="42" spans="1:6" ht="30" customHeight="1">
      <c r="A42" s="163"/>
      <c r="B42" s="164" t="s">
        <v>122</v>
      </c>
      <c r="C42" s="165">
        <v>2171</v>
      </c>
      <c r="D42" s="166" t="s">
        <v>386</v>
      </c>
      <c r="E42" s="167">
        <v>103</v>
      </c>
      <c r="F42" s="166"/>
    </row>
    <row r="43" spans="1:6" ht="15.75" customHeight="1">
      <c r="A43" s="163"/>
      <c r="B43" s="164" t="s">
        <v>123</v>
      </c>
      <c r="C43" s="165">
        <v>2172</v>
      </c>
      <c r="D43" s="166" t="s">
        <v>283</v>
      </c>
      <c r="E43" s="167">
        <v>66</v>
      </c>
      <c r="F43" s="166"/>
    </row>
    <row r="44" spans="1:6" ht="15.75" customHeight="1">
      <c r="A44" s="163"/>
      <c r="B44" s="164" t="s">
        <v>124</v>
      </c>
      <c r="C44" s="165">
        <v>22</v>
      </c>
      <c r="D44" s="166" t="s">
        <v>385</v>
      </c>
      <c r="E44" s="167">
        <v>12</v>
      </c>
      <c r="F44" s="166"/>
    </row>
    <row r="45" spans="1:6" ht="18.75">
      <c r="A45" s="398" t="s">
        <v>125</v>
      </c>
      <c r="B45" s="398"/>
      <c r="C45" s="398"/>
      <c r="D45" s="398"/>
      <c r="E45" s="100">
        <f>SUM(E41:E44)</f>
        <v>922</v>
      </c>
      <c r="F45" s="162"/>
    </row>
    <row r="46" spans="1:6" ht="18.75">
      <c r="A46" s="398" t="s">
        <v>126</v>
      </c>
      <c r="B46" s="398"/>
      <c r="C46" s="398"/>
      <c r="D46" s="398"/>
      <c r="E46" s="398"/>
      <c r="F46" s="128"/>
    </row>
    <row r="47" spans="1:6" ht="15">
      <c r="A47" s="163"/>
      <c r="B47" s="166" t="s">
        <v>127</v>
      </c>
      <c r="C47" s="165">
        <v>282121</v>
      </c>
      <c r="D47" s="167"/>
      <c r="E47" s="167">
        <v>8334</v>
      </c>
      <c r="F47" s="128"/>
    </row>
    <row r="48" spans="1:6" ht="15">
      <c r="A48" s="163"/>
      <c r="B48" s="166" t="s">
        <v>128</v>
      </c>
      <c r="C48" s="165">
        <v>281</v>
      </c>
      <c r="D48" s="167"/>
      <c r="E48" s="167">
        <v>31228</v>
      </c>
      <c r="F48" s="128"/>
    </row>
    <row r="49" spans="1:6" ht="15">
      <c r="A49" s="163"/>
      <c r="B49" s="166" t="s">
        <v>129</v>
      </c>
      <c r="C49" s="165" t="s">
        <v>130</v>
      </c>
      <c r="D49" s="167"/>
      <c r="E49" s="167">
        <v>1176</v>
      </c>
      <c r="F49" s="128"/>
    </row>
    <row r="50" spans="1:6" ht="18.75">
      <c r="A50" s="398" t="s">
        <v>131</v>
      </c>
      <c r="B50" s="398"/>
      <c r="C50" s="398"/>
      <c r="D50" s="100"/>
      <c r="E50" s="100">
        <f>SUM(E47:E49)</f>
        <v>40738</v>
      </c>
      <c r="F50" s="128"/>
    </row>
    <row r="51" spans="1:6" ht="18.75">
      <c r="A51" s="398" t="s">
        <v>132</v>
      </c>
      <c r="B51" s="398"/>
      <c r="C51" s="398"/>
      <c r="D51" s="398"/>
      <c r="E51" s="398"/>
      <c r="F51" s="128"/>
    </row>
    <row r="52" spans="1:6" ht="15">
      <c r="A52" s="163"/>
      <c r="B52" s="166" t="s">
        <v>133</v>
      </c>
      <c r="C52" s="165">
        <v>2921</v>
      </c>
      <c r="D52" s="167"/>
      <c r="E52" s="167">
        <v>574528</v>
      </c>
      <c r="F52" s="128"/>
    </row>
    <row r="53" spans="1:6" ht="18.75">
      <c r="A53" s="398" t="s">
        <v>134</v>
      </c>
      <c r="B53" s="398"/>
      <c r="C53" s="398"/>
      <c r="D53" s="100"/>
      <c r="E53" s="100">
        <f>SUM(E52)</f>
        <v>574528</v>
      </c>
      <c r="F53" s="128"/>
    </row>
    <row r="54" spans="1:6" ht="18.75">
      <c r="A54" s="398" t="s">
        <v>135</v>
      </c>
      <c r="B54" s="398"/>
      <c r="C54" s="398"/>
      <c r="D54" s="398"/>
      <c r="E54" s="398"/>
      <c r="F54" s="128"/>
    </row>
    <row r="55" spans="1:6" ht="15">
      <c r="A55" s="163"/>
      <c r="B55" s="166" t="s">
        <v>136</v>
      </c>
      <c r="C55" s="165">
        <v>331</v>
      </c>
      <c r="D55" s="167"/>
      <c r="E55" s="167">
        <v>37</v>
      </c>
      <c r="F55" s="128"/>
    </row>
    <row r="56" spans="1:6" ht="15">
      <c r="A56" s="163"/>
      <c r="B56" s="166" t="s">
        <v>137</v>
      </c>
      <c r="C56" s="165">
        <v>341</v>
      </c>
      <c r="D56" s="167"/>
      <c r="E56" s="167">
        <v>207505</v>
      </c>
      <c r="F56" s="128"/>
    </row>
    <row r="57" spans="1:6" ht="15">
      <c r="A57" s="163"/>
      <c r="B57" s="166" t="s">
        <v>387</v>
      </c>
      <c r="C57" s="165">
        <v>3612</v>
      </c>
      <c r="D57" s="167"/>
      <c r="E57" s="167">
        <v>100319</v>
      </c>
      <c r="F57" s="128"/>
    </row>
    <row r="58" spans="1:6" ht="18.75">
      <c r="A58" s="398" t="s">
        <v>138</v>
      </c>
      <c r="B58" s="398"/>
      <c r="C58" s="398"/>
      <c r="D58" s="100"/>
      <c r="E58" s="100">
        <f>SUM(E55:E57)</f>
        <v>307861</v>
      </c>
      <c r="F58" s="128"/>
    </row>
    <row r="59" spans="1:6" ht="18.75">
      <c r="A59" s="398" t="s">
        <v>139</v>
      </c>
      <c r="B59" s="398"/>
      <c r="C59" s="398"/>
      <c r="D59" s="398"/>
      <c r="E59" s="398"/>
      <c r="F59" s="128"/>
    </row>
    <row r="60" spans="1:6" ht="30">
      <c r="A60" s="163"/>
      <c r="B60" s="164" t="s">
        <v>388</v>
      </c>
      <c r="C60" s="165">
        <v>39</v>
      </c>
      <c r="D60" s="167"/>
      <c r="E60" s="167">
        <v>14668</v>
      </c>
      <c r="F60" s="128"/>
    </row>
    <row r="61" spans="1:6" ht="30">
      <c r="A61" s="163"/>
      <c r="B61" s="164" t="s">
        <v>389</v>
      </c>
      <c r="C61" s="165"/>
      <c r="D61" s="167"/>
      <c r="E61" s="167"/>
      <c r="F61" s="128"/>
    </row>
    <row r="62" spans="1:6" ht="37.5" customHeight="1" thickBot="1">
      <c r="A62" s="400" t="s">
        <v>140</v>
      </c>
      <c r="B62" s="400"/>
      <c r="C62" s="400"/>
      <c r="D62" s="105"/>
      <c r="E62" s="105">
        <f>SUM(E60:E61)</f>
        <v>14668</v>
      </c>
      <c r="F62" s="142"/>
    </row>
    <row r="63" spans="1:6" ht="24.75" customHeight="1" thickBot="1">
      <c r="A63" s="401" t="s">
        <v>141</v>
      </c>
      <c r="B63" s="402"/>
      <c r="C63" s="402"/>
      <c r="D63" s="107"/>
      <c r="E63" s="171">
        <f>SUM(+E62+E58+E53+E50+E45+E39+E34+E21+E8)</f>
        <v>6397332</v>
      </c>
      <c r="F63" s="145"/>
    </row>
    <row r="64" spans="1:6" ht="18.75">
      <c r="A64" s="155"/>
      <c r="B64" s="154"/>
      <c r="C64" s="161"/>
      <c r="D64" s="154"/>
      <c r="E64" s="154"/>
      <c r="F64" s="154"/>
    </row>
    <row r="65" spans="1:6" ht="18.75">
      <c r="A65" s="155"/>
      <c r="B65" s="154"/>
      <c r="C65" s="161"/>
      <c r="D65" s="154"/>
      <c r="E65" s="154"/>
      <c r="F65" s="154"/>
    </row>
    <row r="66" spans="1:6" ht="18.75">
      <c r="A66" s="156"/>
      <c r="B66" s="154"/>
      <c r="C66" s="161"/>
      <c r="D66" s="154"/>
      <c r="E66" s="154"/>
      <c r="F66" s="154"/>
    </row>
    <row r="67" spans="1:6" ht="18.75">
      <c r="A67" s="156"/>
      <c r="B67" s="154"/>
      <c r="C67" s="161"/>
      <c r="D67" s="154"/>
      <c r="E67" s="154"/>
      <c r="F67" s="154"/>
    </row>
    <row r="68" spans="1:6" ht="18.75">
      <c r="A68" s="157"/>
      <c r="B68" s="154"/>
      <c r="C68" s="161"/>
      <c r="D68" s="154"/>
      <c r="E68" s="154"/>
      <c r="F68" s="154"/>
    </row>
    <row r="69" spans="1:6" ht="18.75">
      <c r="A69" s="155"/>
      <c r="B69" s="154"/>
      <c r="C69" s="161"/>
      <c r="D69" s="154"/>
      <c r="E69" s="154"/>
      <c r="F69" s="154"/>
    </row>
    <row r="70" spans="1:6" ht="12.75">
      <c r="A70" s="154"/>
      <c r="B70" s="154"/>
      <c r="C70" s="161"/>
      <c r="D70" s="154"/>
      <c r="E70" s="154"/>
      <c r="F70" s="154"/>
    </row>
    <row r="71" spans="1:6" ht="12.75">
      <c r="A71" s="154"/>
      <c r="B71" s="154"/>
      <c r="C71" s="161"/>
      <c r="D71" s="154"/>
      <c r="E71" s="154"/>
      <c r="F71" s="154"/>
    </row>
    <row r="72" spans="1:6" ht="12.75">
      <c r="A72" s="154"/>
      <c r="B72" s="154"/>
      <c r="C72" s="161"/>
      <c r="D72" s="154"/>
      <c r="E72" s="154"/>
      <c r="F72" s="154"/>
    </row>
    <row r="73" spans="1:6" ht="12.75">
      <c r="A73" s="154"/>
      <c r="B73" s="154"/>
      <c r="C73" s="161"/>
      <c r="D73" s="154"/>
      <c r="E73" s="154"/>
      <c r="F73" s="154"/>
    </row>
    <row r="74" spans="1:6" ht="12.75">
      <c r="A74" s="154"/>
      <c r="B74" s="154"/>
      <c r="C74" s="161"/>
      <c r="D74" s="154"/>
      <c r="E74" s="154"/>
      <c r="F74" s="154"/>
    </row>
    <row r="75" spans="1:6" ht="12.75">
      <c r="A75" s="154"/>
      <c r="B75" s="154"/>
      <c r="C75" s="161"/>
      <c r="D75" s="154"/>
      <c r="E75" s="154"/>
      <c r="F75" s="154"/>
    </row>
    <row r="76" spans="1:6" ht="12.75">
      <c r="A76" s="154"/>
      <c r="B76" s="154"/>
      <c r="C76" s="161"/>
      <c r="D76" s="154"/>
      <c r="E76" s="154"/>
      <c r="F76" s="154"/>
    </row>
    <row r="77" spans="1:6" ht="12.75">
      <c r="A77" s="154"/>
      <c r="B77" s="154"/>
      <c r="C77" s="161"/>
      <c r="D77" s="154"/>
      <c r="E77" s="154"/>
      <c r="F77" s="154"/>
    </row>
    <row r="78" spans="1:6" ht="12.75">
      <c r="A78" s="154"/>
      <c r="B78" s="154"/>
      <c r="C78" s="161"/>
      <c r="D78" s="154"/>
      <c r="E78" s="154"/>
      <c r="F78" s="154"/>
    </row>
  </sheetData>
  <mergeCells count="26">
    <mergeCell ref="A1:F1"/>
    <mergeCell ref="A4:A5"/>
    <mergeCell ref="F4:F5"/>
    <mergeCell ref="A21:D21"/>
    <mergeCell ref="D4:E4"/>
    <mergeCell ref="A9:F9"/>
    <mergeCell ref="A6:F6"/>
    <mergeCell ref="A8:D8"/>
    <mergeCell ref="B4:C4"/>
    <mergeCell ref="A22:F22"/>
    <mergeCell ref="A19:A20"/>
    <mergeCell ref="A39:D39"/>
    <mergeCell ref="A40:F40"/>
    <mergeCell ref="A30:A33"/>
    <mergeCell ref="A58:C58"/>
    <mergeCell ref="A59:E59"/>
    <mergeCell ref="A62:C62"/>
    <mergeCell ref="A63:C63"/>
    <mergeCell ref="A50:C50"/>
    <mergeCell ref="A51:E51"/>
    <mergeCell ref="A53:C53"/>
    <mergeCell ref="A54:E54"/>
    <mergeCell ref="A45:D45"/>
    <mergeCell ref="A46:E46"/>
    <mergeCell ref="A34:D34"/>
    <mergeCell ref="A35:F3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6">
      <selection activeCell="G12" sqref="G12"/>
    </sheetView>
  </sheetViews>
  <sheetFormatPr defaultColWidth="9.00390625" defaultRowHeight="12.75"/>
  <cols>
    <col min="1" max="1" width="37.875" style="0" customWidth="1"/>
    <col min="2" max="2" width="13.25390625" style="0" customWidth="1"/>
    <col min="3" max="4" width="10.25390625" style="0" customWidth="1"/>
  </cols>
  <sheetData>
    <row r="2" spans="1:5" ht="18.75">
      <c r="A2" s="337" t="s">
        <v>142</v>
      </c>
      <c r="B2" s="337"/>
      <c r="C2" s="337"/>
      <c r="D2" s="337"/>
      <c r="E2" s="337"/>
    </row>
    <row r="3" spans="1:5" ht="18.75">
      <c r="A3" s="1"/>
      <c r="B3" s="1"/>
      <c r="C3" s="1"/>
      <c r="D3" s="1"/>
      <c r="E3" s="1"/>
    </row>
    <row r="4" spans="1:5" ht="18.75">
      <c r="A4" s="337" t="s">
        <v>464</v>
      </c>
      <c r="B4" s="337"/>
      <c r="C4" s="337"/>
      <c r="D4" s="337"/>
      <c r="E4" s="337"/>
    </row>
    <row r="5" ht="18.75">
      <c r="A5" s="4"/>
    </row>
    <row r="6" ht="18.75">
      <c r="A6" s="4"/>
    </row>
    <row r="7" ht="13.5" thickBot="1"/>
    <row r="8" spans="1:5" ht="39" customHeight="1">
      <c r="A8" s="291" t="s">
        <v>153</v>
      </c>
      <c r="B8" s="409" t="s">
        <v>525</v>
      </c>
      <c r="C8" s="409"/>
      <c r="D8" s="409" t="s">
        <v>157</v>
      </c>
      <c r="E8" s="412"/>
    </row>
    <row r="9" spans="1:5" ht="14.25">
      <c r="A9" s="410"/>
      <c r="B9" s="393" t="s">
        <v>155</v>
      </c>
      <c r="C9" s="393" t="s">
        <v>143</v>
      </c>
      <c r="D9" s="284" t="s">
        <v>524</v>
      </c>
      <c r="E9" s="293" t="s">
        <v>0</v>
      </c>
    </row>
    <row r="10" spans="1:5" ht="15" thickBot="1">
      <c r="A10" s="411"/>
      <c r="B10" s="394"/>
      <c r="C10" s="394"/>
      <c r="D10" s="231"/>
      <c r="E10" s="232" t="s">
        <v>151</v>
      </c>
    </row>
    <row r="11" spans="1:5" ht="37.5">
      <c r="A11" s="299" t="s">
        <v>144</v>
      </c>
      <c r="B11" s="137">
        <v>659690</v>
      </c>
      <c r="C11" s="137">
        <v>659960</v>
      </c>
      <c r="D11" s="137">
        <v>-1502</v>
      </c>
      <c r="E11" s="300">
        <v>563761</v>
      </c>
    </row>
    <row r="12" spans="1:5" ht="18.75">
      <c r="A12" s="292" t="s">
        <v>145</v>
      </c>
      <c r="B12" s="71"/>
      <c r="C12" s="71"/>
      <c r="D12" s="71">
        <v>-329049</v>
      </c>
      <c r="E12" s="294">
        <v>-200247</v>
      </c>
    </row>
    <row r="13" spans="1:5" ht="37.5">
      <c r="A13" s="292" t="s">
        <v>146</v>
      </c>
      <c r="B13" s="71" t="s">
        <v>170</v>
      </c>
      <c r="C13" s="71">
        <v>9690</v>
      </c>
      <c r="D13" s="71">
        <v>-5889</v>
      </c>
      <c r="E13" s="294">
        <v>31532</v>
      </c>
    </row>
    <row r="14" spans="1:5" ht="18.75">
      <c r="A14" s="292" t="s">
        <v>147</v>
      </c>
      <c r="B14" s="71"/>
      <c r="C14" s="71"/>
      <c r="D14" s="71">
        <v>-336440</v>
      </c>
      <c r="E14" s="294">
        <v>395046</v>
      </c>
    </row>
    <row r="15" spans="1:5" ht="18.75">
      <c r="A15" s="292" t="s">
        <v>148</v>
      </c>
      <c r="B15" s="290"/>
      <c r="C15" s="290"/>
      <c r="D15" s="290">
        <v>543982</v>
      </c>
      <c r="E15" s="295">
        <v>149356</v>
      </c>
    </row>
    <row r="16" spans="1:5" ht="19.5" thickBot="1">
      <c r="A16" s="296" t="s">
        <v>149</v>
      </c>
      <c r="B16" s="297"/>
      <c r="C16" s="297"/>
      <c r="D16" s="297">
        <v>207542</v>
      </c>
      <c r="E16" s="298">
        <v>544402</v>
      </c>
    </row>
    <row r="17" ht="18.75">
      <c r="A17" s="4"/>
    </row>
  </sheetData>
  <mergeCells count="7">
    <mergeCell ref="A2:E2"/>
    <mergeCell ref="A4:E4"/>
    <mergeCell ref="B8:C8"/>
    <mergeCell ref="A9:A10"/>
    <mergeCell ref="B9:B10"/>
    <mergeCell ref="C9:C10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9">
      <selection activeCell="B23" sqref="B23"/>
    </sheetView>
  </sheetViews>
  <sheetFormatPr defaultColWidth="9.00390625" defaultRowHeight="12.75"/>
  <cols>
    <col min="1" max="1" width="61.875" style="0" customWidth="1"/>
    <col min="2" max="2" width="16.25390625" style="172" customWidth="1"/>
  </cols>
  <sheetData>
    <row r="1" spans="1:5" ht="18.75">
      <c r="A1" s="337" t="s">
        <v>142</v>
      </c>
      <c r="B1" s="337"/>
      <c r="C1" s="173"/>
      <c r="D1" s="173"/>
      <c r="E1" s="173"/>
    </row>
    <row r="2" spans="1:5" ht="18.75">
      <c r="A2" s="1"/>
      <c r="B2" s="1"/>
      <c r="C2" s="1"/>
      <c r="D2" s="1"/>
      <c r="E2" s="1"/>
    </row>
    <row r="3" spans="1:5" ht="18.75">
      <c r="A3" s="337" t="s">
        <v>393</v>
      </c>
      <c r="B3" s="337"/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337" t="s">
        <v>464</v>
      </c>
      <c r="B5" s="337"/>
      <c r="C5" s="173"/>
      <c r="D5" s="173"/>
      <c r="E5" s="173"/>
    </row>
    <row r="6" spans="1:5" ht="18.75">
      <c r="A6" s="1"/>
      <c r="B6" s="1"/>
      <c r="C6" s="173"/>
      <c r="D6" s="173"/>
      <c r="E6" s="173"/>
    </row>
    <row r="7" spans="1:5" ht="18.75">
      <c r="A7" s="1"/>
      <c r="B7" s="1"/>
      <c r="C7" s="173"/>
      <c r="D7" s="173"/>
      <c r="E7" s="173"/>
    </row>
    <row r="8" ht="18.75" thickBot="1">
      <c r="B8" s="178" t="s">
        <v>152</v>
      </c>
    </row>
    <row r="9" spans="1:2" ht="36" customHeight="1" thickBot="1">
      <c r="A9" s="179" t="s">
        <v>153</v>
      </c>
      <c r="B9" s="180" t="s">
        <v>392</v>
      </c>
    </row>
    <row r="10" spans="1:2" ht="22.5" customHeight="1">
      <c r="A10" s="177" t="s">
        <v>394</v>
      </c>
      <c r="B10" s="177">
        <v>207505</v>
      </c>
    </row>
    <row r="11" spans="1:2" ht="22.5" customHeight="1">
      <c r="A11" s="175" t="s">
        <v>395</v>
      </c>
      <c r="B11" s="175">
        <v>37</v>
      </c>
    </row>
    <row r="12" spans="1:2" ht="22.5" customHeight="1">
      <c r="A12" s="176" t="s">
        <v>396</v>
      </c>
      <c r="B12" s="175">
        <f>SUM(B10:B11)</f>
        <v>207542</v>
      </c>
    </row>
    <row r="13" spans="1:2" ht="22.5" customHeight="1">
      <c r="A13" s="175" t="s">
        <v>397</v>
      </c>
      <c r="B13" s="175">
        <v>14668</v>
      </c>
    </row>
    <row r="14" spans="1:2" ht="22.5" customHeight="1">
      <c r="A14" s="175" t="s">
        <v>398</v>
      </c>
      <c r="B14" s="175">
        <v>-13999</v>
      </c>
    </row>
    <row r="15" spans="1:2" ht="22.5" customHeight="1">
      <c r="A15" s="174" t="s">
        <v>399</v>
      </c>
      <c r="B15" s="175">
        <f>SUM(B12:B14)</f>
        <v>208211</v>
      </c>
    </row>
    <row r="16" spans="1:2" ht="22.5" customHeight="1">
      <c r="A16" s="175" t="s">
        <v>400</v>
      </c>
      <c r="B16" s="175"/>
    </row>
    <row r="17" spans="1:2" ht="22.5" customHeight="1">
      <c r="A17" s="174" t="s">
        <v>175</v>
      </c>
      <c r="B17" s="175">
        <f>SUM(B15:B16)</f>
        <v>208211</v>
      </c>
    </row>
    <row r="18" spans="1:2" ht="22.5" customHeight="1">
      <c r="A18" s="175" t="s">
        <v>401</v>
      </c>
      <c r="B18" s="175">
        <v>-90</v>
      </c>
    </row>
    <row r="19" spans="1:2" ht="22.5" customHeight="1">
      <c r="A19" s="175" t="s">
        <v>402</v>
      </c>
      <c r="B19" s="175">
        <v>3716</v>
      </c>
    </row>
    <row r="20" spans="1:2" ht="22.5" customHeight="1">
      <c r="A20" s="174" t="s">
        <v>403</v>
      </c>
      <c r="B20" s="175">
        <f>SUM(B17:B19)</f>
        <v>211837</v>
      </c>
    </row>
    <row r="21" spans="1:2" ht="22.5" customHeight="1">
      <c r="A21" s="174" t="s">
        <v>404</v>
      </c>
      <c r="B21" s="175">
        <f>SUM(B20)</f>
        <v>211837</v>
      </c>
    </row>
    <row r="22" ht="18">
      <c r="A22" s="172"/>
    </row>
    <row r="23" ht="18">
      <c r="A23" s="172"/>
    </row>
    <row r="24" ht="18">
      <c r="A24" s="172"/>
    </row>
    <row r="25" ht="18">
      <c r="A25" s="172"/>
    </row>
    <row r="26" ht="18">
      <c r="A26" s="172"/>
    </row>
    <row r="27" ht="18">
      <c r="A27" s="172"/>
    </row>
    <row r="28" ht="18">
      <c r="A28" s="172"/>
    </row>
    <row r="29" ht="18">
      <c r="A29" s="172"/>
    </row>
    <row r="30" ht="18">
      <c r="A30" s="172"/>
    </row>
    <row r="31" ht="18">
      <c r="A31" s="172"/>
    </row>
    <row r="32" ht="18">
      <c r="A32" s="172"/>
    </row>
    <row r="33" ht="18">
      <c r="A33" s="172"/>
    </row>
    <row r="34" ht="18">
      <c r="A34" s="172"/>
    </row>
    <row r="35" ht="18">
      <c r="A35" s="172"/>
    </row>
    <row r="36" ht="18">
      <c r="A36" s="172"/>
    </row>
    <row r="37" ht="18">
      <c r="A37" s="172"/>
    </row>
    <row r="38" ht="18">
      <c r="A38" s="172"/>
    </row>
    <row r="39" ht="18">
      <c r="A39" s="172"/>
    </row>
    <row r="40" ht="18">
      <c r="A40" s="172"/>
    </row>
    <row r="41" ht="18">
      <c r="A41" s="172"/>
    </row>
    <row r="42" ht="18">
      <c r="A42" s="172"/>
    </row>
    <row r="43" ht="18">
      <c r="A43" s="172"/>
    </row>
    <row r="44" ht="18">
      <c r="A44" s="172"/>
    </row>
    <row r="45" ht="18">
      <c r="A45" s="172"/>
    </row>
    <row r="46" ht="18">
      <c r="A46" s="172"/>
    </row>
    <row r="47" ht="18">
      <c r="A47" s="172"/>
    </row>
    <row r="48" ht="18">
      <c r="A48" s="172"/>
    </row>
    <row r="49" ht="18">
      <c r="A49" s="172"/>
    </row>
    <row r="50" ht="18">
      <c r="A50" s="172"/>
    </row>
    <row r="51" ht="18">
      <c r="A51" s="172"/>
    </row>
    <row r="52" ht="18">
      <c r="A52" s="172"/>
    </row>
    <row r="53" ht="18">
      <c r="A53" s="172"/>
    </row>
    <row r="54" ht="18">
      <c r="A54" s="172"/>
    </row>
    <row r="55" ht="18">
      <c r="A55" s="172"/>
    </row>
    <row r="56" ht="18">
      <c r="A56" s="172"/>
    </row>
    <row r="57" ht="18">
      <c r="A57" s="172"/>
    </row>
    <row r="58" ht="18">
      <c r="A58" s="172"/>
    </row>
    <row r="59" ht="18">
      <c r="A59" s="172"/>
    </row>
    <row r="60" ht="18">
      <c r="A60" s="172"/>
    </row>
    <row r="61" ht="18">
      <c r="A61" s="172"/>
    </row>
    <row r="62" ht="18">
      <c r="A62" s="172"/>
    </row>
    <row r="63" ht="18">
      <c r="A63" s="172"/>
    </row>
    <row r="64" ht="18">
      <c r="A64" s="172"/>
    </row>
    <row r="65" ht="18">
      <c r="A65" s="172"/>
    </row>
    <row r="66" ht="18">
      <c r="A66" s="172"/>
    </row>
    <row r="67" ht="18">
      <c r="A67" s="172"/>
    </row>
    <row r="68" ht="18">
      <c r="A68" s="172"/>
    </row>
    <row r="69" ht="18">
      <c r="A69" s="172"/>
    </row>
    <row r="70" ht="18">
      <c r="A70" s="172"/>
    </row>
    <row r="71" ht="18">
      <c r="A71" s="172"/>
    </row>
    <row r="72" ht="18">
      <c r="A72" s="172"/>
    </row>
    <row r="73" ht="18">
      <c r="A73" s="172"/>
    </row>
    <row r="74" ht="18">
      <c r="A74" s="172"/>
    </row>
    <row r="75" ht="18">
      <c r="A75" s="172"/>
    </row>
    <row r="76" ht="18">
      <c r="A76" s="172"/>
    </row>
    <row r="77" ht="18">
      <c r="A77" s="172"/>
    </row>
  </sheetData>
  <mergeCells count="3">
    <mergeCell ref="A1:B1"/>
    <mergeCell ref="A5:B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6">
      <selection activeCell="F20" sqref="F20"/>
    </sheetView>
  </sheetViews>
  <sheetFormatPr defaultColWidth="9.00390625" defaultRowHeight="12.75"/>
  <cols>
    <col min="1" max="1" width="61.875" style="0" customWidth="1"/>
    <col min="2" max="2" width="16.25390625" style="172" customWidth="1"/>
  </cols>
  <sheetData>
    <row r="1" spans="1:5" ht="18.75">
      <c r="A1" s="337" t="s">
        <v>595</v>
      </c>
      <c r="B1" s="337"/>
      <c r="C1" s="173"/>
      <c r="D1" s="173"/>
      <c r="E1" s="173"/>
    </row>
    <row r="2" spans="1:5" ht="18.75">
      <c r="A2" s="1"/>
      <c r="B2" s="1"/>
      <c r="C2" s="1"/>
      <c r="D2" s="1"/>
      <c r="E2" s="1"/>
    </row>
    <row r="3" spans="1:5" ht="18.75">
      <c r="A3" s="337" t="s">
        <v>393</v>
      </c>
      <c r="B3" s="337"/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337" t="s">
        <v>464</v>
      </c>
      <c r="B5" s="337"/>
      <c r="C5" s="173"/>
      <c r="D5" s="173"/>
      <c r="E5" s="173"/>
    </row>
    <row r="6" spans="1:5" ht="18.75">
      <c r="A6" s="1"/>
      <c r="B6" s="1"/>
      <c r="C6" s="173"/>
      <c r="D6" s="173"/>
      <c r="E6" s="173"/>
    </row>
    <row r="7" spans="1:5" ht="18.75">
      <c r="A7" s="1"/>
      <c r="B7" s="1"/>
      <c r="C7" s="173"/>
      <c r="D7" s="173"/>
      <c r="E7" s="173"/>
    </row>
    <row r="8" ht="18.75" thickBot="1">
      <c r="B8" s="178" t="s">
        <v>152</v>
      </c>
    </row>
    <row r="9" spans="1:2" ht="36" customHeight="1" thickBot="1">
      <c r="A9" s="179" t="s">
        <v>153</v>
      </c>
      <c r="B9" s="180" t="s">
        <v>392</v>
      </c>
    </row>
    <row r="10" spans="1:2" ht="22.5" customHeight="1">
      <c r="A10" s="177" t="s">
        <v>394</v>
      </c>
      <c r="B10" s="177">
        <v>0</v>
      </c>
    </row>
    <row r="11" spans="1:2" ht="22.5" customHeight="1">
      <c r="A11" s="175" t="s">
        <v>395</v>
      </c>
      <c r="B11" s="175"/>
    </row>
    <row r="12" spans="1:2" ht="22.5" customHeight="1">
      <c r="A12" s="270" t="s">
        <v>396</v>
      </c>
      <c r="B12" s="270">
        <f>SUM(B10:B11)</f>
        <v>0</v>
      </c>
    </row>
    <row r="13" spans="1:2" ht="22.5" customHeight="1">
      <c r="A13" s="175" t="s">
        <v>397</v>
      </c>
      <c r="B13" s="175">
        <v>0</v>
      </c>
    </row>
    <row r="14" spans="1:2" ht="22.5" customHeight="1">
      <c r="A14" s="175" t="s">
        <v>398</v>
      </c>
      <c r="B14" s="175"/>
    </row>
    <row r="15" spans="1:2" ht="22.5" customHeight="1">
      <c r="A15" s="174" t="s">
        <v>399</v>
      </c>
      <c r="B15" s="174">
        <v>0</v>
      </c>
    </row>
    <row r="16" spans="1:2" ht="22.5" customHeight="1">
      <c r="A16" s="175" t="s">
        <v>400</v>
      </c>
      <c r="B16" s="175">
        <v>0</v>
      </c>
    </row>
    <row r="17" spans="1:2" ht="22.5" customHeight="1">
      <c r="A17" s="174" t="s">
        <v>175</v>
      </c>
      <c r="B17" s="174">
        <f>SUM(B15:B16)</f>
        <v>0</v>
      </c>
    </row>
    <row r="18" spans="1:2" ht="22.5" customHeight="1">
      <c r="A18" s="175" t="s">
        <v>401</v>
      </c>
      <c r="B18" s="175"/>
    </row>
    <row r="19" spans="1:2" ht="22.5" customHeight="1" thickBot="1">
      <c r="A19" s="271" t="s">
        <v>402</v>
      </c>
      <c r="B19" s="271"/>
    </row>
    <row r="20" spans="1:2" ht="22.5" customHeight="1" thickBot="1">
      <c r="A20" s="272" t="s">
        <v>403</v>
      </c>
      <c r="B20" s="273">
        <f>SUM(B17:B19)</f>
        <v>0</v>
      </c>
    </row>
    <row r="21" ht="18">
      <c r="A21" s="172"/>
    </row>
    <row r="22" ht="18">
      <c r="A22" s="172"/>
    </row>
    <row r="23" ht="18">
      <c r="A23" s="172"/>
    </row>
    <row r="24" ht="18">
      <c r="A24" s="172"/>
    </row>
    <row r="25" ht="18">
      <c r="A25" s="172"/>
    </row>
    <row r="26" ht="18">
      <c r="A26" s="172"/>
    </row>
    <row r="27" ht="18">
      <c r="A27" s="172"/>
    </row>
    <row r="28" ht="18">
      <c r="A28" s="172"/>
    </row>
    <row r="29" ht="18">
      <c r="A29" s="172"/>
    </row>
    <row r="30" ht="18">
      <c r="A30" s="172"/>
    </row>
    <row r="31" ht="18">
      <c r="A31" s="172"/>
    </row>
    <row r="32" ht="18">
      <c r="A32" s="172"/>
    </row>
    <row r="33" ht="18">
      <c r="A33" s="172"/>
    </row>
    <row r="34" ht="18">
      <c r="A34" s="172"/>
    </row>
    <row r="35" ht="18">
      <c r="A35" s="172"/>
    </row>
    <row r="36" ht="18">
      <c r="A36" s="172"/>
    </row>
    <row r="37" ht="18">
      <c r="A37" s="172"/>
    </row>
    <row r="38" ht="18">
      <c r="A38" s="172"/>
    </row>
    <row r="39" ht="18">
      <c r="A39" s="172"/>
    </row>
    <row r="40" ht="18">
      <c r="A40" s="172"/>
    </row>
    <row r="41" ht="18">
      <c r="A41" s="172"/>
    </row>
    <row r="42" ht="18">
      <c r="A42" s="172"/>
    </row>
    <row r="43" ht="18">
      <c r="A43" s="172"/>
    </row>
    <row r="44" ht="18">
      <c r="A44" s="172"/>
    </row>
    <row r="45" ht="18">
      <c r="A45" s="172"/>
    </row>
    <row r="46" ht="18">
      <c r="A46" s="172"/>
    </row>
    <row r="47" ht="18">
      <c r="A47" s="172"/>
    </row>
    <row r="48" ht="18">
      <c r="A48" s="172"/>
    </row>
    <row r="49" ht="18">
      <c r="A49" s="172"/>
    </row>
    <row r="50" ht="18">
      <c r="A50" s="172"/>
    </row>
    <row r="51" ht="18">
      <c r="A51" s="172"/>
    </row>
    <row r="52" ht="18">
      <c r="A52" s="172"/>
    </row>
    <row r="53" ht="18">
      <c r="A53" s="172"/>
    </row>
    <row r="54" ht="18">
      <c r="A54" s="172"/>
    </row>
    <row r="55" ht="18">
      <c r="A55" s="172"/>
    </row>
    <row r="56" ht="18">
      <c r="A56" s="172"/>
    </row>
    <row r="57" ht="18">
      <c r="A57" s="172"/>
    </row>
    <row r="58" ht="18">
      <c r="A58" s="172"/>
    </row>
    <row r="59" ht="18">
      <c r="A59" s="172"/>
    </row>
    <row r="60" ht="18">
      <c r="A60" s="172"/>
    </row>
    <row r="61" ht="18">
      <c r="A61" s="172"/>
    </row>
    <row r="62" ht="18">
      <c r="A62" s="172"/>
    </row>
    <row r="63" ht="18">
      <c r="A63" s="172"/>
    </row>
    <row r="64" ht="18">
      <c r="A64" s="172"/>
    </row>
    <row r="65" ht="18">
      <c r="A65" s="172"/>
    </row>
    <row r="66" ht="18">
      <c r="A66" s="172"/>
    </row>
    <row r="67" ht="18">
      <c r="A67" s="172"/>
    </row>
    <row r="68" ht="18">
      <c r="A68" s="172"/>
    </row>
    <row r="69" ht="18">
      <c r="A69" s="172"/>
    </row>
    <row r="70" ht="18">
      <c r="A70" s="172"/>
    </row>
    <row r="71" ht="18">
      <c r="A71" s="172"/>
    </row>
    <row r="72" ht="18">
      <c r="A72" s="172"/>
    </row>
    <row r="73" ht="18">
      <c r="A73" s="172"/>
    </row>
    <row r="74" ht="18">
      <c r="A74" s="172"/>
    </row>
    <row r="75" ht="18">
      <c r="A75" s="172"/>
    </row>
    <row r="76" ht="18">
      <c r="A76" s="172"/>
    </row>
  </sheetData>
  <mergeCells count="3">
    <mergeCell ref="A1:B1"/>
    <mergeCell ref="A3:B3"/>
    <mergeCell ref="A5:B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9" sqref="C19"/>
    </sheetView>
  </sheetViews>
  <sheetFormatPr defaultColWidth="9.00390625" defaultRowHeight="12.75"/>
  <cols>
    <col min="1" max="1" width="39.125" style="0" customWidth="1"/>
    <col min="2" max="2" width="15.00390625" style="0" customWidth="1"/>
    <col min="3" max="3" width="14.25390625" style="0" customWidth="1"/>
    <col min="4" max="4" width="13.00390625" style="0" customWidth="1"/>
  </cols>
  <sheetData>
    <row r="1" spans="1:4" ht="15.75">
      <c r="A1" s="336"/>
      <c r="B1" s="336"/>
      <c r="C1" s="336"/>
      <c r="D1" s="336"/>
    </row>
    <row r="2" spans="1:4" ht="15.75">
      <c r="A2" s="5"/>
      <c r="B2" s="5"/>
      <c r="C2" s="5"/>
      <c r="D2" s="5"/>
    </row>
    <row r="3" spans="1:4" ht="15.75">
      <c r="A3" s="5"/>
      <c r="B3" s="5"/>
      <c r="C3" s="5"/>
      <c r="D3" s="5"/>
    </row>
    <row r="4" spans="1:4" ht="18.75" customHeight="1">
      <c r="A4" s="337" t="s">
        <v>593</v>
      </c>
      <c r="B4" s="337"/>
      <c r="C4" s="337"/>
      <c r="D4" s="337"/>
    </row>
    <row r="5" spans="1:4" ht="18.75" customHeight="1">
      <c r="A5" s="1"/>
      <c r="B5" s="1"/>
      <c r="C5" s="1"/>
      <c r="D5" s="1"/>
    </row>
    <row r="6" spans="1:4" ht="18.75">
      <c r="A6" s="337" t="s">
        <v>461</v>
      </c>
      <c r="B6" s="337"/>
      <c r="C6" s="337"/>
      <c r="D6" s="337"/>
    </row>
    <row r="7" spans="1:4" ht="18.75">
      <c r="A7" s="1"/>
      <c r="B7" s="1"/>
      <c r="C7" s="1"/>
      <c r="D7" s="1"/>
    </row>
    <row r="8" spans="1:4" ht="18.75">
      <c r="A8" s="337" t="s">
        <v>452</v>
      </c>
      <c r="B8" s="337"/>
      <c r="C8" s="337"/>
      <c r="D8" s="337"/>
    </row>
    <row r="9" spans="1:4" ht="18.75">
      <c r="A9" s="1"/>
      <c r="B9" s="178"/>
      <c r="C9" s="178"/>
      <c r="D9" s="178"/>
    </row>
    <row r="10" spans="1:4" ht="18.75">
      <c r="A10" s="337" t="s">
        <v>187</v>
      </c>
      <c r="B10" s="337"/>
      <c r="C10" s="337"/>
      <c r="D10" s="337"/>
    </row>
    <row r="11" spans="1:4" ht="18.75">
      <c r="A11" s="1"/>
      <c r="B11" s="178"/>
      <c r="C11" s="178"/>
      <c r="D11" s="178"/>
    </row>
    <row r="12" spans="1:4" ht="18.75">
      <c r="A12" s="337" t="s">
        <v>464</v>
      </c>
      <c r="B12" s="337"/>
      <c r="C12" s="337"/>
      <c r="D12" s="337"/>
    </row>
    <row r="13" spans="1:4" ht="18.75">
      <c r="A13" s="1"/>
      <c r="B13" s="1"/>
      <c r="C13" s="1"/>
      <c r="D13" s="1"/>
    </row>
    <row r="14" spans="1:4" ht="19.5" thickBot="1">
      <c r="A14" s="172"/>
      <c r="B14" s="45"/>
      <c r="C14" s="178"/>
      <c r="D14" s="45" t="s">
        <v>152</v>
      </c>
    </row>
    <row r="15" spans="1:4" ht="19.5" thickBot="1">
      <c r="A15" s="413" t="s">
        <v>153</v>
      </c>
      <c r="B15" s="316" t="s">
        <v>154</v>
      </c>
      <c r="C15" s="317"/>
      <c r="D15" s="413" t="s">
        <v>157</v>
      </c>
    </row>
    <row r="16" spans="1:4" ht="19.5" thickBot="1">
      <c r="A16" s="414"/>
      <c r="B16" s="33" t="s">
        <v>155</v>
      </c>
      <c r="C16" s="33" t="s">
        <v>156</v>
      </c>
      <c r="D16" s="415"/>
    </row>
    <row r="17" spans="1:4" ht="24.75" customHeight="1">
      <c r="A17" s="116" t="s">
        <v>161</v>
      </c>
      <c r="B17" s="101"/>
      <c r="C17" s="101"/>
      <c r="D17" s="268">
        <v>16</v>
      </c>
    </row>
    <row r="18" spans="1:4" ht="27" customHeight="1" thickBot="1">
      <c r="A18" s="112" t="s">
        <v>460</v>
      </c>
      <c r="B18" s="100">
        <v>975</v>
      </c>
      <c r="C18" s="100">
        <v>975</v>
      </c>
      <c r="D18" s="269">
        <v>622</v>
      </c>
    </row>
    <row r="19" spans="1:4" ht="23.25" customHeight="1" thickBot="1">
      <c r="A19" s="106" t="s">
        <v>459</v>
      </c>
      <c r="B19" s="107">
        <f>SUM(B17:B18)</f>
        <v>975</v>
      </c>
      <c r="C19" s="107">
        <f>SUM(C17:C18)</f>
        <v>975</v>
      </c>
      <c r="D19" s="197">
        <f>SUM(D17:D18)</f>
        <v>638</v>
      </c>
    </row>
  </sheetData>
  <mergeCells count="9">
    <mergeCell ref="A1:D1"/>
    <mergeCell ref="A4:D4"/>
    <mergeCell ref="A8:D8"/>
    <mergeCell ref="A10:D10"/>
    <mergeCell ref="A6:D6"/>
    <mergeCell ref="A12:D12"/>
    <mergeCell ref="A15:A16"/>
    <mergeCell ref="B15:C15"/>
    <mergeCell ref="D15:D1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4" sqref="D24"/>
    </sheetView>
  </sheetViews>
  <sheetFormatPr defaultColWidth="9.00390625" defaultRowHeight="12.75"/>
  <cols>
    <col min="1" max="1" width="39.125" style="0" customWidth="1"/>
    <col min="2" max="2" width="15.00390625" style="0" customWidth="1"/>
    <col min="3" max="3" width="14.25390625" style="0" customWidth="1"/>
    <col min="4" max="4" width="13.00390625" style="0" customWidth="1"/>
  </cols>
  <sheetData>
    <row r="1" spans="1:4" ht="15.75">
      <c r="A1" s="336"/>
      <c r="B1" s="336"/>
      <c r="C1" s="336"/>
      <c r="D1" s="336"/>
    </row>
    <row r="2" spans="1:4" ht="15.75">
      <c r="A2" s="5"/>
      <c r="B2" s="5"/>
      <c r="C2" s="5"/>
      <c r="D2" s="5"/>
    </row>
    <row r="3" spans="1:4" ht="15.75">
      <c r="A3" s="5"/>
      <c r="B3" s="5"/>
      <c r="C3" s="5"/>
      <c r="D3" s="5"/>
    </row>
    <row r="4" spans="1:4" ht="18.75" customHeight="1">
      <c r="A4" s="337" t="s">
        <v>593</v>
      </c>
      <c r="B4" s="337"/>
      <c r="C4" s="337"/>
      <c r="D4" s="337"/>
    </row>
    <row r="5" spans="1:4" ht="18.75" customHeight="1">
      <c r="A5" s="1"/>
      <c r="B5" s="1"/>
      <c r="C5" s="1"/>
      <c r="D5" s="1"/>
    </row>
    <row r="6" spans="1:4" ht="18.75">
      <c r="A6" s="337" t="s">
        <v>461</v>
      </c>
      <c r="B6" s="337"/>
      <c r="C6" s="337"/>
      <c r="D6" s="337"/>
    </row>
    <row r="7" spans="1:4" ht="18.75">
      <c r="A7" s="1"/>
      <c r="B7" s="1"/>
      <c r="C7" s="1"/>
      <c r="D7" s="1"/>
    </row>
    <row r="8" spans="1:4" ht="18.75">
      <c r="A8" s="337" t="s">
        <v>462</v>
      </c>
      <c r="B8" s="337"/>
      <c r="C8" s="337"/>
      <c r="D8" s="337"/>
    </row>
    <row r="9" spans="1:4" ht="18.75">
      <c r="A9" s="1"/>
      <c r="B9" s="178"/>
      <c r="C9" s="178"/>
      <c r="D9" s="178"/>
    </row>
    <row r="10" spans="1:4" ht="18.75">
      <c r="A10" s="337" t="s">
        <v>187</v>
      </c>
      <c r="B10" s="337"/>
      <c r="C10" s="337"/>
      <c r="D10" s="337"/>
    </row>
    <row r="11" spans="1:4" ht="18.75">
      <c r="A11" s="1"/>
      <c r="B11" s="178"/>
      <c r="C11" s="178"/>
      <c r="D11" s="178"/>
    </row>
    <row r="12" spans="1:4" ht="18.75">
      <c r="A12" s="337" t="s">
        <v>464</v>
      </c>
      <c r="B12" s="337"/>
      <c r="C12" s="337"/>
      <c r="D12" s="337"/>
    </row>
    <row r="13" spans="1:4" ht="18.75">
      <c r="A13" s="1"/>
      <c r="B13" s="1"/>
      <c r="C13" s="1"/>
      <c r="D13" s="1"/>
    </row>
    <row r="14" spans="1:4" ht="19.5" thickBot="1">
      <c r="A14" s="172"/>
      <c r="B14" s="45"/>
      <c r="C14" s="178"/>
      <c r="D14" s="45" t="s">
        <v>152</v>
      </c>
    </row>
    <row r="15" spans="1:4" ht="19.5" thickBot="1">
      <c r="A15" s="413" t="s">
        <v>153</v>
      </c>
      <c r="B15" s="316" t="s">
        <v>154</v>
      </c>
      <c r="C15" s="317"/>
      <c r="D15" s="413" t="s">
        <v>157</v>
      </c>
    </row>
    <row r="16" spans="1:4" ht="19.5" thickBot="1">
      <c r="A16" s="414"/>
      <c r="B16" s="33" t="s">
        <v>155</v>
      </c>
      <c r="C16" s="33" t="s">
        <v>156</v>
      </c>
      <c r="D16" s="415"/>
    </row>
    <row r="17" spans="1:4" ht="15.75">
      <c r="A17" s="276" t="s">
        <v>596</v>
      </c>
      <c r="B17" s="330">
        <v>75</v>
      </c>
      <c r="C17" s="330">
        <v>75</v>
      </c>
      <c r="D17" s="277">
        <v>81</v>
      </c>
    </row>
    <row r="18" spans="1:4" ht="15.75">
      <c r="A18" s="274" t="s">
        <v>597</v>
      </c>
      <c r="B18" s="138">
        <v>505</v>
      </c>
      <c r="C18" s="138">
        <v>505</v>
      </c>
      <c r="D18" s="275">
        <v>176</v>
      </c>
    </row>
    <row r="19" spans="1:4" ht="15.75">
      <c r="A19" s="274" t="s">
        <v>598</v>
      </c>
      <c r="B19" s="138">
        <v>145</v>
      </c>
      <c r="C19" s="138">
        <v>145</v>
      </c>
      <c r="D19" s="275">
        <v>346</v>
      </c>
    </row>
    <row r="20" spans="1:4" ht="15.75">
      <c r="A20" s="274" t="s">
        <v>599</v>
      </c>
      <c r="B20" s="138"/>
      <c r="C20" s="138"/>
      <c r="D20" s="275">
        <v>25</v>
      </c>
    </row>
    <row r="21" spans="1:4" ht="15.75">
      <c r="A21" s="276" t="s">
        <v>601</v>
      </c>
      <c r="B21" s="330"/>
      <c r="C21" s="330"/>
      <c r="D21" s="277">
        <v>58</v>
      </c>
    </row>
    <row r="22" spans="1:4" ht="15.75">
      <c r="A22" s="276" t="s">
        <v>594</v>
      </c>
      <c r="B22" s="330">
        <v>208</v>
      </c>
      <c r="C22" s="330">
        <v>208</v>
      </c>
      <c r="D22" s="277">
        <v>310</v>
      </c>
    </row>
    <row r="23" spans="1:4" ht="16.5" thickBot="1">
      <c r="A23" s="276" t="s">
        <v>600</v>
      </c>
      <c r="B23" s="330">
        <v>42</v>
      </c>
      <c r="C23" s="330">
        <v>42</v>
      </c>
      <c r="D23" s="277">
        <v>62</v>
      </c>
    </row>
    <row r="24" spans="1:4" ht="23.25" customHeight="1" thickBot="1">
      <c r="A24" s="106" t="s">
        <v>12</v>
      </c>
      <c r="B24" s="107">
        <f>SUM(B17:B23)</f>
        <v>975</v>
      </c>
      <c r="C24" s="107">
        <f>SUM(C17:C23)</f>
        <v>975</v>
      </c>
      <c r="D24" s="197">
        <f>SUM(D17:D23)</f>
        <v>1058</v>
      </c>
    </row>
  </sheetData>
  <mergeCells count="9">
    <mergeCell ref="A1:D1"/>
    <mergeCell ref="A4:D4"/>
    <mergeCell ref="A6:D6"/>
    <mergeCell ref="A8:D8"/>
    <mergeCell ref="A10:D10"/>
    <mergeCell ref="A12:D12"/>
    <mergeCell ref="A15:A16"/>
    <mergeCell ref="B15:C15"/>
    <mergeCell ref="D15:D1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21">
      <selection activeCell="A116" sqref="A116:D116"/>
    </sheetView>
  </sheetViews>
  <sheetFormatPr defaultColWidth="9.00390625" defaultRowHeight="12.75"/>
  <cols>
    <col min="1" max="1" width="38.125" style="0" customWidth="1"/>
    <col min="2" max="2" width="15.75390625" style="0" customWidth="1"/>
    <col min="3" max="3" width="13.25390625" style="0" customWidth="1"/>
    <col min="4" max="4" width="14.75390625" style="0" customWidth="1"/>
  </cols>
  <sheetData>
    <row r="1" spans="1:4" ht="15.75">
      <c r="A1" s="336" t="s">
        <v>603</v>
      </c>
      <c r="B1" s="336"/>
      <c r="C1" s="336"/>
      <c r="D1" s="336"/>
    </row>
    <row r="2" ht="15.75">
      <c r="A2" s="5"/>
    </row>
    <row r="3" ht="15.75">
      <c r="A3" s="5"/>
    </row>
    <row r="4" ht="15.75">
      <c r="A4" s="5"/>
    </row>
    <row r="5" ht="15.75">
      <c r="A5" s="5"/>
    </row>
    <row r="6" spans="1:4" ht="15.75">
      <c r="A6" s="336" t="s">
        <v>466</v>
      </c>
      <c r="B6" s="336"/>
      <c r="C6" s="336"/>
      <c r="D6" s="336"/>
    </row>
    <row r="7" spans="1:4" ht="15.75">
      <c r="A7" s="336" t="s">
        <v>450</v>
      </c>
      <c r="B7" s="336"/>
      <c r="C7" s="336"/>
      <c r="D7" s="336"/>
    </row>
    <row r="8" spans="1:4" ht="15.75">
      <c r="A8" s="5"/>
      <c r="B8" s="5"/>
      <c r="C8" s="5"/>
      <c r="D8" s="5"/>
    </row>
    <row r="9" spans="1:4" ht="18.75">
      <c r="A9" s="337" t="s">
        <v>453</v>
      </c>
      <c r="B9" s="337"/>
      <c r="C9" s="337"/>
      <c r="D9" s="337"/>
    </row>
    <row r="10" spans="1:4" ht="18.75">
      <c r="A10" s="337" t="s">
        <v>187</v>
      </c>
      <c r="B10" s="337"/>
      <c r="C10" s="337"/>
      <c r="D10" s="337"/>
    </row>
    <row r="11" ht="15.75">
      <c r="A11" s="5"/>
    </row>
    <row r="12" spans="1:4" ht="15.75">
      <c r="A12" s="336" t="s">
        <v>464</v>
      </c>
      <c r="B12" s="336"/>
      <c r="C12" s="336"/>
      <c r="D12" s="336"/>
    </row>
    <row r="13" ht="15.75">
      <c r="A13" s="10"/>
    </row>
    <row r="14" ht="15.75">
      <c r="A14" s="10"/>
    </row>
    <row r="15" ht="16.5" thickBot="1">
      <c r="D15" s="11" t="s">
        <v>152</v>
      </c>
    </row>
    <row r="16" spans="1:4" ht="16.5" customHeight="1" thickBot="1">
      <c r="A16" s="12" t="s">
        <v>179</v>
      </c>
      <c r="B16" s="338" t="s">
        <v>180</v>
      </c>
      <c r="C16" s="339"/>
      <c r="D16" s="21"/>
    </row>
    <row r="17" spans="1:4" ht="16.5" thickBot="1">
      <c r="A17" s="13" t="s">
        <v>153</v>
      </c>
      <c r="B17" s="14" t="s">
        <v>155</v>
      </c>
      <c r="C17" s="204" t="s">
        <v>181</v>
      </c>
      <c r="D17" s="14" t="s">
        <v>157</v>
      </c>
    </row>
    <row r="18" spans="1:4" ht="16.5" thickBot="1">
      <c r="A18" s="15" t="s">
        <v>182</v>
      </c>
      <c r="B18" s="16">
        <v>1435382</v>
      </c>
      <c r="C18" s="94">
        <v>1589658</v>
      </c>
      <c r="D18" s="228">
        <v>1461677</v>
      </c>
    </row>
    <row r="19" spans="1:4" ht="16.5" thickBot="1">
      <c r="A19" s="15" t="s">
        <v>183</v>
      </c>
      <c r="B19" s="16">
        <v>7000</v>
      </c>
      <c r="C19" s="94">
        <v>7349</v>
      </c>
      <c r="D19" s="93">
        <v>7586</v>
      </c>
    </row>
    <row r="20" spans="1:4" ht="16.5" thickBot="1">
      <c r="A20" s="15" t="s">
        <v>184</v>
      </c>
      <c r="B20" s="16">
        <v>16200</v>
      </c>
      <c r="C20" s="94">
        <v>17330</v>
      </c>
      <c r="D20" s="93">
        <v>18274</v>
      </c>
    </row>
    <row r="21" spans="1:4" ht="16.5" thickBot="1">
      <c r="A21" s="15" t="s">
        <v>185</v>
      </c>
      <c r="B21" s="16">
        <v>7800</v>
      </c>
      <c r="C21" s="94">
        <v>10300</v>
      </c>
      <c r="D21" s="93">
        <v>10395</v>
      </c>
    </row>
    <row r="22" spans="1:4" ht="16.5" thickBot="1">
      <c r="A22" s="15" t="s">
        <v>186</v>
      </c>
      <c r="B22" s="16">
        <v>880</v>
      </c>
      <c r="C22" s="94">
        <v>880</v>
      </c>
      <c r="D22" s="93">
        <v>623</v>
      </c>
    </row>
    <row r="23" spans="1:4" ht="16.5" thickBot="1">
      <c r="A23" s="13" t="s">
        <v>187</v>
      </c>
      <c r="B23" s="17">
        <f>SUM(B18:B22)</f>
        <v>1467262</v>
      </c>
      <c r="C23" s="17">
        <f>SUM(C18:C22)</f>
        <v>1625517</v>
      </c>
      <c r="D23" s="17">
        <f>SUM(D18:D22)</f>
        <v>1498555</v>
      </c>
    </row>
    <row r="24" spans="1:4" ht="12.75">
      <c r="A24" s="9"/>
      <c r="B24" s="9"/>
      <c r="C24" s="9"/>
      <c r="D24" s="9"/>
    </row>
    <row r="25" ht="15.75">
      <c r="A25" s="11"/>
    </row>
    <row r="27" ht="15.75">
      <c r="A27" s="18"/>
    </row>
    <row r="28" spans="1:4" ht="15.75">
      <c r="A28" s="336" t="s">
        <v>604</v>
      </c>
      <c r="B28" s="336"/>
      <c r="C28" s="336"/>
      <c r="D28" s="336"/>
    </row>
    <row r="29" ht="15.75">
      <c r="A29" s="5"/>
    </row>
    <row r="30" spans="1:4" ht="15.75">
      <c r="A30" s="336" t="s">
        <v>466</v>
      </c>
      <c r="B30" s="336"/>
      <c r="C30" s="336"/>
      <c r="D30" s="336"/>
    </row>
    <row r="31" spans="1:4" ht="15.75">
      <c r="A31" s="336" t="s">
        <v>451</v>
      </c>
      <c r="B31" s="336"/>
      <c r="C31" s="336"/>
      <c r="D31" s="336"/>
    </row>
    <row r="32" spans="1:4" ht="15.75">
      <c r="A32" s="5"/>
      <c r="B32" s="5"/>
      <c r="C32" s="5"/>
      <c r="D32" s="5"/>
    </row>
    <row r="33" spans="1:4" ht="18.75">
      <c r="A33" s="337" t="s">
        <v>310</v>
      </c>
      <c r="B33" s="337"/>
      <c r="C33" s="337"/>
      <c r="D33" s="337"/>
    </row>
    <row r="34" ht="15.75">
      <c r="A34" s="5"/>
    </row>
    <row r="35" spans="1:11" ht="15.75">
      <c r="A35" s="336" t="s">
        <v>464</v>
      </c>
      <c r="B35" s="336"/>
      <c r="C35" s="336"/>
      <c r="D35" s="336"/>
      <c r="K35" s="11"/>
    </row>
    <row r="36" spans="1:11" ht="15.75">
      <c r="A36" s="5"/>
      <c r="B36" s="5"/>
      <c r="C36" s="5"/>
      <c r="D36" s="5"/>
      <c r="K36" s="11"/>
    </row>
    <row r="37" ht="16.5" thickBot="1">
      <c r="D37" s="11" t="s">
        <v>152</v>
      </c>
    </row>
    <row r="38" spans="1:4" ht="16.5" customHeight="1" thickBot="1">
      <c r="A38" s="12" t="s">
        <v>179</v>
      </c>
      <c r="B38" s="338" t="s">
        <v>180</v>
      </c>
      <c r="C38" s="339"/>
      <c r="D38" s="21"/>
    </row>
    <row r="39" spans="1:4" ht="48" customHeight="1" thickBot="1">
      <c r="A39" s="13" t="s">
        <v>188</v>
      </c>
      <c r="B39" s="14" t="s">
        <v>155</v>
      </c>
      <c r="C39" s="204" t="s">
        <v>181</v>
      </c>
      <c r="D39" s="205" t="s">
        <v>157</v>
      </c>
    </row>
    <row r="40" spans="1:4" ht="16.5" thickBot="1">
      <c r="A40" s="15" t="s">
        <v>189</v>
      </c>
      <c r="B40" s="16"/>
      <c r="C40" s="94"/>
      <c r="D40" s="206"/>
    </row>
    <row r="41" spans="1:4" ht="16.5" thickBot="1">
      <c r="A41" s="15" t="s">
        <v>190</v>
      </c>
      <c r="B41" s="16">
        <v>180</v>
      </c>
      <c r="C41" s="94">
        <v>180</v>
      </c>
      <c r="D41" s="207">
        <v>115</v>
      </c>
    </row>
    <row r="42" spans="1:4" ht="16.5" thickBot="1">
      <c r="A42" s="15" t="s">
        <v>191</v>
      </c>
      <c r="B42" s="16">
        <v>7560</v>
      </c>
      <c r="C42" s="94">
        <v>7560</v>
      </c>
      <c r="D42" s="207">
        <v>3053</v>
      </c>
    </row>
    <row r="43" spans="1:4" ht="16.5" thickBot="1">
      <c r="A43" s="15" t="s">
        <v>192</v>
      </c>
      <c r="B43" s="16">
        <v>13000</v>
      </c>
      <c r="C43" s="94">
        <v>13000</v>
      </c>
      <c r="D43" s="207">
        <v>16574</v>
      </c>
    </row>
    <row r="44" spans="1:4" ht="16.5" thickBot="1">
      <c r="A44" s="15" t="s">
        <v>193</v>
      </c>
      <c r="B44" s="16">
        <v>1400</v>
      </c>
      <c r="C44" s="94">
        <v>1400</v>
      </c>
      <c r="D44" s="207">
        <v>1771</v>
      </c>
    </row>
    <row r="45" spans="1:4" ht="16.5" thickBot="1">
      <c r="A45" s="15" t="s">
        <v>194</v>
      </c>
      <c r="B45" s="16">
        <v>10000</v>
      </c>
      <c r="C45" s="94">
        <v>10000</v>
      </c>
      <c r="D45" s="207">
        <v>9769</v>
      </c>
    </row>
    <row r="46" spans="1:4" ht="16.5" thickBot="1">
      <c r="A46" s="15" t="s">
        <v>195</v>
      </c>
      <c r="B46" s="16">
        <v>44195</v>
      </c>
      <c r="C46" s="94">
        <v>49045</v>
      </c>
      <c r="D46" s="207">
        <v>51385</v>
      </c>
    </row>
    <row r="47" spans="1:4" ht="16.5" thickBot="1">
      <c r="A47" s="15" t="s">
        <v>567</v>
      </c>
      <c r="B47" s="16">
        <v>975</v>
      </c>
      <c r="C47" s="94">
        <v>975</v>
      </c>
      <c r="D47" s="207">
        <v>638</v>
      </c>
    </row>
    <row r="48" spans="1:4" ht="16.5" thickBot="1">
      <c r="A48" s="15" t="s">
        <v>227</v>
      </c>
      <c r="B48" s="16"/>
      <c r="C48" s="94"/>
      <c r="D48" s="207">
        <v>91</v>
      </c>
    </row>
    <row r="49" spans="1:4" ht="16.5" thickBot="1">
      <c r="A49" s="15" t="s">
        <v>228</v>
      </c>
      <c r="B49" s="16"/>
      <c r="C49" s="94">
        <v>10593</v>
      </c>
      <c r="D49" s="207">
        <v>12358</v>
      </c>
    </row>
    <row r="50" spans="1:4" ht="16.5" thickBot="1">
      <c r="A50" s="15" t="s">
        <v>229</v>
      </c>
      <c r="B50" s="16"/>
      <c r="C50" s="94"/>
      <c r="D50" s="207">
        <v>122</v>
      </c>
    </row>
    <row r="51" spans="1:4" ht="16.5" thickBot="1">
      <c r="A51" s="15" t="s">
        <v>196</v>
      </c>
      <c r="B51" s="16"/>
      <c r="C51" s="94">
        <v>988</v>
      </c>
      <c r="D51" s="207">
        <v>987</v>
      </c>
    </row>
    <row r="52" spans="1:4" ht="16.5" thickBot="1">
      <c r="A52" s="15" t="s">
        <v>197</v>
      </c>
      <c r="B52" s="16">
        <v>703272</v>
      </c>
      <c r="C52" s="94">
        <v>841117</v>
      </c>
      <c r="D52" s="207">
        <v>843603</v>
      </c>
    </row>
    <row r="53" spans="1:4" ht="16.5" thickBot="1">
      <c r="A53" s="15" t="s">
        <v>198</v>
      </c>
      <c r="B53" s="16">
        <v>650000</v>
      </c>
      <c r="C53" s="94">
        <v>650000</v>
      </c>
      <c r="D53" s="207">
        <v>516981</v>
      </c>
    </row>
    <row r="54" spans="1:4" ht="16.5" thickBot="1">
      <c r="A54" s="15" t="s">
        <v>199</v>
      </c>
      <c r="B54" s="19"/>
      <c r="C54" s="94"/>
      <c r="D54" s="207"/>
    </row>
    <row r="55" spans="1:4" ht="16.5" thickBot="1">
      <c r="A55" s="15" t="s">
        <v>200</v>
      </c>
      <c r="B55" s="287">
        <v>4800</v>
      </c>
      <c r="C55" s="288">
        <v>4800</v>
      </c>
      <c r="D55" s="289">
        <v>4000</v>
      </c>
    </row>
    <row r="56" spans="1:4" ht="16.5" thickBot="1">
      <c r="A56" s="285" t="s">
        <v>240</v>
      </c>
      <c r="B56" s="141"/>
      <c r="C56" s="141"/>
      <c r="D56" s="141">
        <v>230</v>
      </c>
    </row>
    <row r="57" spans="1:4" ht="16.5" thickBot="1">
      <c r="A57" s="286" t="s">
        <v>187</v>
      </c>
      <c r="B57" s="218">
        <f>SUM(B40:B55)</f>
        <v>1435382</v>
      </c>
      <c r="C57" s="144">
        <f>SUM(C40:C55)</f>
        <v>1589658</v>
      </c>
      <c r="D57" s="201">
        <f>SUM(D40:D56)</f>
        <v>1461677</v>
      </c>
    </row>
    <row r="58" spans="1:4" ht="12.75">
      <c r="A58" s="9"/>
      <c r="B58" s="9"/>
      <c r="C58" s="9"/>
      <c r="D58" s="9"/>
    </row>
    <row r="60" spans="1:4" ht="15.75">
      <c r="A60" s="336" t="s">
        <v>605</v>
      </c>
      <c r="B60" s="336"/>
      <c r="C60" s="336"/>
      <c r="D60" s="336"/>
    </row>
    <row r="61" ht="15.75">
      <c r="A61" s="5"/>
    </row>
    <row r="62" spans="1:4" ht="15.75">
      <c r="A62" s="336" t="s">
        <v>466</v>
      </c>
      <c r="B62" s="336"/>
      <c r="C62" s="336"/>
      <c r="D62" s="336"/>
    </row>
    <row r="63" spans="1:4" ht="15.75">
      <c r="A63" s="336" t="s">
        <v>451</v>
      </c>
      <c r="B63" s="336"/>
      <c r="C63" s="336"/>
      <c r="D63" s="336"/>
    </row>
    <row r="64" spans="1:4" ht="15.75">
      <c r="A64" s="5"/>
      <c r="B64" s="5"/>
      <c r="C64" s="5"/>
      <c r="D64" s="5"/>
    </row>
    <row r="65" spans="1:4" ht="18.75">
      <c r="A65" s="337" t="s">
        <v>310</v>
      </c>
      <c r="B65" s="337"/>
      <c r="C65" s="337"/>
      <c r="D65" s="337"/>
    </row>
    <row r="66" ht="15.75">
      <c r="A66" s="5"/>
    </row>
    <row r="67" spans="1:4" ht="15.75">
      <c r="A67" s="336" t="s">
        <v>464</v>
      </c>
      <c r="B67" s="336"/>
      <c r="C67" s="336"/>
      <c r="D67" s="336"/>
    </row>
    <row r="68" spans="1:4" ht="15.75">
      <c r="A68" s="5"/>
      <c r="B68" s="5"/>
      <c r="C68" s="5"/>
      <c r="D68" s="5"/>
    </row>
    <row r="69" ht="16.5" thickBot="1">
      <c r="D69" s="11" t="s">
        <v>152</v>
      </c>
    </row>
    <row r="70" spans="1:4" ht="16.5" thickBot="1">
      <c r="A70" s="12" t="s">
        <v>179</v>
      </c>
      <c r="B70" s="338" t="s">
        <v>180</v>
      </c>
      <c r="C70" s="339"/>
      <c r="D70" s="21"/>
    </row>
    <row r="71" spans="1:4" ht="16.5" thickBot="1">
      <c r="A71" s="22" t="s">
        <v>201</v>
      </c>
      <c r="B71" s="205" t="s">
        <v>155</v>
      </c>
      <c r="C71" s="210" t="s">
        <v>181</v>
      </c>
      <c r="D71" s="205" t="s">
        <v>157</v>
      </c>
    </row>
    <row r="72" spans="1:4" ht="16.5" thickBot="1">
      <c r="A72" s="208" t="s">
        <v>202</v>
      </c>
      <c r="B72" s="211"/>
      <c r="C72" s="212" t="s">
        <v>151</v>
      </c>
      <c r="D72" s="133">
        <v>197</v>
      </c>
    </row>
    <row r="73" spans="1:4" ht="16.5" thickBot="1">
      <c r="A73" s="208" t="s">
        <v>203</v>
      </c>
      <c r="B73" s="213">
        <v>6700</v>
      </c>
      <c r="C73" s="71">
        <v>7057</v>
      </c>
      <c r="D73" s="214">
        <v>7097</v>
      </c>
    </row>
    <row r="74" spans="1:4" ht="16.5" thickBot="1">
      <c r="A74" s="208" t="s">
        <v>204</v>
      </c>
      <c r="B74" s="216">
        <v>300</v>
      </c>
      <c r="C74" s="141">
        <v>292</v>
      </c>
      <c r="D74" s="217">
        <v>292</v>
      </c>
    </row>
    <row r="75" spans="1:4" ht="16.5" thickBot="1">
      <c r="A75" s="209" t="s">
        <v>187</v>
      </c>
      <c r="B75" s="218">
        <f>SUM(B72:B74)</f>
        <v>7000</v>
      </c>
      <c r="C75" s="218">
        <f>SUM(C72:C74)</f>
        <v>7349</v>
      </c>
      <c r="D75" s="218">
        <f>SUM(D72:D74)</f>
        <v>7586</v>
      </c>
    </row>
    <row r="76" ht="15.75">
      <c r="A76" s="18"/>
    </row>
    <row r="78" spans="1:4" ht="15.75">
      <c r="A78" s="336" t="s">
        <v>606</v>
      </c>
      <c r="B78" s="336"/>
      <c r="C78" s="336"/>
      <c r="D78" s="336"/>
    </row>
    <row r="79" ht="15.75">
      <c r="A79" s="5"/>
    </row>
    <row r="80" spans="1:4" ht="15.75">
      <c r="A80" s="336" t="s">
        <v>466</v>
      </c>
      <c r="B80" s="336"/>
      <c r="C80" s="336"/>
      <c r="D80" s="336"/>
    </row>
    <row r="81" spans="1:4" ht="15.75">
      <c r="A81" s="336" t="s">
        <v>451</v>
      </c>
      <c r="B81" s="336"/>
      <c r="C81" s="336"/>
      <c r="D81" s="336"/>
    </row>
    <row r="82" spans="1:4" ht="15.75">
      <c r="A82" s="5"/>
      <c r="B82" s="5"/>
      <c r="C82" s="5"/>
      <c r="D82" s="5"/>
    </row>
    <row r="83" spans="1:4" ht="18.75">
      <c r="A83" s="337" t="s">
        <v>310</v>
      </c>
      <c r="B83" s="337"/>
      <c r="C83" s="337"/>
      <c r="D83" s="337"/>
    </row>
    <row r="84" ht="15.75">
      <c r="A84" s="5"/>
    </row>
    <row r="85" spans="1:4" ht="15.75">
      <c r="A85" s="336" t="s">
        <v>464</v>
      </c>
      <c r="B85" s="336"/>
      <c r="C85" s="336"/>
      <c r="D85" s="336"/>
    </row>
    <row r="86" spans="1:4" ht="15.75">
      <c r="A86" s="5"/>
      <c r="B86" s="5"/>
      <c r="C86" s="5"/>
      <c r="D86" s="5"/>
    </row>
    <row r="87" ht="16.5" thickBot="1">
      <c r="D87" s="11" t="s">
        <v>152</v>
      </c>
    </row>
    <row r="88" spans="1:4" ht="16.5" thickBot="1">
      <c r="A88" s="12" t="s">
        <v>179</v>
      </c>
      <c r="B88" s="338" t="s">
        <v>180</v>
      </c>
      <c r="C88" s="339"/>
      <c r="D88" s="21"/>
    </row>
    <row r="89" spans="1:4" ht="16.5" thickBot="1">
      <c r="A89" s="23" t="s">
        <v>205</v>
      </c>
      <c r="B89" s="205" t="s">
        <v>155</v>
      </c>
      <c r="C89" s="210" t="s">
        <v>181</v>
      </c>
      <c r="D89" s="205" t="s">
        <v>157</v>
      </c>
    </row>
    <row r="90" spans="1:4" ht="15" customHeight="1">
      <c r="A90" s="220" t="s">
        <v>206</v>
      </c>
      <c r="B90" s="212">
        <v>9600</v>
      </c>
      <c r="C90" s="212">
        <v>10730</v>
      </c>
      <c r="D90" s="224">
        <v>10633</v>
      </c>
    </row>
    <row r="91" spans="1:4" ht="15.75">
      <c r="A91" s="221" t="s">
        <v>434</v>
      </c>
      <c r="B91" s="71">
        <v>6600</v>
      </c>
      <c r="C91" s="71">
        <v>6600</v>
      </c>
      <c r="D91" s="225">
        <v>7453</v>
      </c>
    </row>
    <row r="92" spans="1:4" ht="15.75">
      <c r="A92" s="221" t="s">
        <v>435</v>
      </c>
      <c r="B92" s="71"/>
      <c r="C92" s="71">
        <v>0</v>
      </c>
      <c r="D92" s="225">
        <v>188</v>
      </c>
    </row>
    <row r="93" spans="1:4" ht="16.5" thickBot="1">
      <c r="A93" s="222" t="s">
        <v>207</v>
      </c>
      <c r="B93" s="223"/>
      <c r="C93" s="223"/>
      <c r="D93" s="226"/>
    </row>
    <row r="94" spans="1:4" ht="32.25" customHeight="1" thickBot="1">
      <c r="A94" s="209" t="s">
        <v>187</v>
      </c>
      <c r="B94" s="219">
        <f>SUM(B90:B93)</f>
        <v>16200</v>
      </c>
      <c r="C94" s="219">
        <f>SUM(C90:C93)</f>
        <v>17330</v>
      </c>
      <c r="D94" s="219">
        <f>SUM(D90:D93)</f>
        <v>18274</v>
      </c>
    </row>
    <row r="95" ht="15.75">
      <c r="A95" s="25"/>
    </row>
    <row r="96" ht="15.75">
      <c r="A96" s="18"/>
    </row>
    <row r="98" spans="1:4" ht="15.75">
      <c r="A98" s="336" t="s">
        <v>607</v>
      </c>
      <c r="B98" s="336"/>
      <c r="C98" s="336"/>
      <c r="D98" s="336"/>
    </row>
    <row r="99" ht="15.75">
      <c r="A99" s="5"/>
    </row>
    <row r="100" spans="1:4" ht="15.75">
      <c r="A100" s="336" t="s">
        <v>466</v>
      </c>
      <c r="B100" s="336"/>
      <c r="C100" s="336"/>
      <c r="D100" s="336"/>
    </row>
    <row r="101" spans="1:4" ht="15.75">
      <c r="A101" s="336" t="s">
        <v>451</v>
      </c>
      <c r="B101" s="336"/>
      <c r="C101" s="336"/>
      <c r="D101" s="336"/>
    </row>
    <row r="102" spans="1:4" ht="15.75">
      <c r="A102" s="5"/>
      <c r="B102" s="5"/>
      <c r="C102" s="5"/>
      <c r="D102" s="5"/>
    </row>
    <row r="103" spans="1:4" ht="18.75">
      <c r="A103" s="337" t="s">
        <v>310</v>
      </c>
      <c r="B103" s="337"/>
      <c r="C103" s="337"/>
      <c r="D103" s="337"/>
    </row>
    <row r="104" ht="15.75">
      <c r="A104" s="5"/>
    </row>
    <row r="105" spans="1:4" ht="15.75">
      <c r="A105" s="336" t="s">
        <v>464</v>
      </c>
      <c r="B105" s="336"/>
      <c r="C105" s="336"/>
      <c r="D105" s="336"/>
    </row>
    <row r="106" spans="1:4" ht="15.75">
      <c r="A106" s="5"/>
      <c r="B106" s="5"/>
      <c r="C106" s="5"/>
      <c r="D106" s="5"/>
    </row>
    <row r="107" ht="16.5" thickBot="1">
      <c r="D107" s="11" t="s">
        <v>152</v>
      </c>
    </row>
    <row r="108" spans="1:4" ht="16.5" thickBot="1">
      <c r="A108" s="12" t="s">
        <v>179</v>
      </c>
      <c r="B108" s="338" t="s">
        <v>180</v>
      </c>
      <c r="C108" s="339"/>
      <c r="D108" s="21"/>
    </row>
    <row r="109" spans="1:4" ht="16.5" thickBot="1">
      <c r="A109" s="23" t="s">
        <v>208</v>
      </c>
      <c r="B109" s="205" t="s">
        <v>155</v>
      </c>
      <c r="C109" s="210" t="s">
        <v>181</v>
      </c>
      <c r="D109" s="205" t="s">
        <v>157</v>
      </c>
    </row>
    <row r="110" spans="1:4" ht="24" customHeight="1">
      <c r="A110" s="220" t="s">
        <v>209</v>
      </c>
      <c r="B110" s="212">
        <v>7800</v>
      </c>
      <c r="C110" s="212">
        <v>10300</v>
      </c>
      <c r="D110" s="224">
        <v>10364</v>
      </c>
    </row>
    <row r="111" spans="1:4" ht="34.5" customHeight="1">
      <c r="A111" s="221" t="s">
        <v>210</v>
      </c>
      <c r="B111" s="71"/>
      <c r="C111" s="71"/>
      <c r="D111" s="225"/>
    </row>
    <row r="112" spans="1:4" ht="24.75" customHeight="1">
      <c r="A112" s="221" t="s">
        <v>211</v>
      </c>
      <c r="B112" s="71"/>
      <c r="C112" s="71"/>
      <c r="D112" s="225">
        <v>31</v>
      </c>
    </row>
    <row r="113" spans="1:4" ht="32.25" customHeight="1" thickBot="1">
      <c r="A113" s="227" t="s">
        <v>212</v>
      </c>
      <c r="B113" s="215">
        <f>SUM(B110:B112)</f>
        <v>7800</v>
      </c>
      <c r="C113" s="215">
        <f>SUM(C110:C112)</f>
        <v>10300</v>
      </c>
      <c r="D113" s="215">
        <f>SUM(D110:D112)</f>
        <v>10395</v>
      </c>
    </row>
    <row r="114" ht="15.75">
      <c r="A114" s="25"/>
    </row>
    <row r="116" spans="1:4" ht="15.75">
      <c r="A116" s="336" t="s">
        <v>608</v>
      </c>
      <c r="B116" s="336"/>
      <c r="C116" s="336"/>
      <c r="D116" s="336"/>
    </row>
    <row r="117" ht="15.75">
      <c r="A117" s="5"/>
    </row>
    <row r="118" spans="1:4" ht="15.75">
      <c r="A118" s="336" t="s">
        <v>466</v>
      </c>
      <c r="B118" s="336"/>
      <c r="C118" s="336"/>
      <c r="D118" s="336"/>
    </row>
    <row r="119" spans="1:4" ht="15.75">
      <c r="A119" s="336" t="s">
        <v>451</v>
      </c>
      <c r="B119" s="336"/>
      <c r="C119" s="336"/>
      <c r="D119" s="336"/>
    </row>
    <row r="120" spans="1:4" ht="15.75">
      <c r="A120" s="5"/>
      <c r="B120" s="5"/>
      <c r="C120" s="5"/>
      <c r="D120" s="5"/>
    </row>
    <row r="121" spans="1:4" ht="18.75">
      <c r="A121" s="337" t="s">
        <v>310</v>
      </c>
      <c r="B121" s="337"/>
      <c r="C121" s="337"/>
      <c r="D121" s="337"/>
    </row>
    <row r="122" ht="15.75">
      <c r="A122" s="5"/>
    </row>
    <row r="123" spans="1:4" ht="15.75">
      <c r="A123" s="336" t="s">
        <v>464</v>
      </c>
      <c r="B123" s="336"/>
      <c r="C123" s="336"/>
      <c r="D123" s="336"/>
    </row>
    <row r="124" spans="1:4" ht="15.75">
      <c r="A124" s="5"/>
      <c r="B124" s="5"/>
      <c r="C124" s="5"/>
      <c r="D124" s="5"/>
    </row>
    <row r="125" ht="16.5" thickBot="1">
      <c r="D125" s="11" t="s">
        <v>152</v>
      </c>
    </row>
    <row r="126" spans="1:4" ht="16.5" thickBot="1">
      <c r="A126" s="12" t="s">
        <v>179</v>
      </c>
      <c r="B126" s="338" t="s">
        <v>180</v>
      </c>
      <c r="C126" s="339"/>
      <c r="D126" s="21"/>
    </row>
    <row r="127" spans="1:4" ht="16.5" thickBot="1">
      <c r="A127" s="23" t="s">
        <v>213</v>
      </c>
      <c r="B127" s="205" t="s">
        <v>155</v>
      </c>
      <c r="C127" s="210" t="s">
        <v>181</v>
      </c>
      <c r="D127" s="205" t="s">
        <v>157</v>
      </c>
    </row>
    <row r="128" spans="1:4" ht="15.75">
      <c r="A128" s="220" t="s">
        <v>214</v>
      </c>
      <c r="B128" s="212">
        <v>880</v>
      </c>
      <c r="C128" s="212">
        <v>880</v>
      </c>
      <c r="D128" s="224">
        <v>623</v>
      </c>
    </row>
    <row r="129" spans="1:4" ht="15.75">
      <c r="A129" s="221" t="s">
        <v>215</v>
      </c>
      <c r="B129" s="71"/>
      <c r="C129" s="71"/>
      <c r="D129" s="225">
        <v>0</v>
      </c>
    </row>
    <row r="130" spans="1:4" ht="16.5" thickBot="1">
      <c r="A130" s="227" t="s">
        <v>187</v>
      </c>
      <c r="B130" s="215">
        <f>SUM(B128:B129)</f>
        <v>880</v>
      </c>
      <c r="C130" s="215">
        <f>SUM(C128:C129)</f>
        <v>880</v>
      </c>
      <c r="D130" s="215">
        <f>SUM(D128:D129)</f>
        <v>623</v>
      </c>
    </row>
    <row r="131" ht="15.75">
      <c r="A131" s="25"/>
    </row>
    <row r="132" ht="15.75">
      <c r="A132" s="5"/>
    </row>
  </sheetData>
  <mergeCells count="37">
    <mergeCell ref="A123:D123"/>
    <mergeCell ref="A100:D100"/>
    <mergeCell ref="A101:D101"/>
    <mergeCell ref="A105:D105"/>
    <mergeCell ref="B108:C108"/>
    <mergeCell ref="B38:C38"/>
    <mergeCell ref="B16:C16"/>
    <mergeCell ref="A118:D118"/>
    <mergeCell ref="A119:D119"/>
    <mergeCell ref="A30:D30"/>
    <mergeCell ref="A31:D31"/>
    <mergeCell ref="A35:D35"/>
    <mergeCell ref="A28:D28"/>
    <mergeCell ref="A33:D33"/>
    <mergeCell ref="A81:D81"/>
    <mergeCell ref="A1:D1"/>
    <mergeCell ref="A6:D6"/>
    <mergeCell ref="A10:D10"/>
    <mergeCell ref="A12:D12"/>
    <mergeCell ref="A7:D7"/>
    <mergeCell ref="A9:D9"/>
    <mergeCell ref="A85:D85"/>
    <mergeCell ref="B88:C88"/>
    <mergeCell ref="A62:D62"/>
    <mergeCell ref="A63:D63"/>
    <mergeCell ref="A67:D67"/>
    <mergeCell ref="B70:C70"/>
    <mergeCell ref="B126:C126"/>
    <mergeCell ref="A60:D60"/>
    <mergeCell ref="A78:D78"/>
    <mergeCell ref="A98:D98"/>
    <mergeCell ref="A116:D116"/>
    <mergeCell ref="A65:D65"/>
    <mergeCell ref="A83:D83"/>
    <mergeCell ref="A103:D103"/>
    <mergeCell ref="A121:D121"/>
    <mergeCell ref="A80:D80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27" max="255" man="1"/>
    <brk id="59" max="255" man="1"/>
    <brk id="77" max="255" man="1"/>
    <brk id="97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24">
      <selection activeCell="A116" sqref="A116:D116"/>
    </sheetView>
  </sheetViews>
  <sheetFormatPr defaultColWidth="9.00390625" defaultRowHeight="12.75"/>
  <cols>
    <col min="1" max="1" width="35.375" style="0" customWidth="1"/>
    <col min="2" max="2" width="18.25390625" style="0" customWidth="1"/>
    <col min="3" max="3" width="14.875" style="0" customWidth="1"/>
    <col min="4" max="4" width="15.00390625" style="0" customWidth="1"/>
  </cols>
  <sheetData>
    <row r="1" spans="1:4" ht="15.75">
      <c r="A1" s="336" t="s">
        <v>609</v>
      </c>
      <c r="B1" s="336"/>
      <c r="C1" s="336"/>
      <c r="D1" s="336"/>
    </row>
    <row r="2" ht="15.75">
      <c r="A2" s="5"/>
    </row>
    <row r="3" spans="1:4" ht="15.75">
      <c r="A3" s="336" t="s">
        <v>467</v>
      </c>
      <c r="B3" s="336"/>
      <c r="C3" s="336"/>
      <c r="D3" s="336"/>
    </row>
    <row r="4" spans="1:4" ht="26.25" customHeight="1">
      <c r="A4" s="5"/>
      <c r="B4" s="5"/>
      <c r="C4" s="5"/>
      <c r="D4" s="5"/>
    </row>
    <row r="5" spans="1:4" ht="25.5" customHeight="1">
      <c r="A5" s="337" t="s">
        <v>415</v>
      </c>
      <c r="B5" s="337"/>
      <c r="C5" s="337"/>
      <c r="D5" s="337"/>
    </row>
    <row r="6" spans="1:4" ht="18.75">
      <c r="A6" s="1"/>
      <c r="B6" s="1"/>
      <c r="C6" s="1"/>
      <c r="D6" s="1"/>
    </row>
    <row r="7" spans="1:4" ht="18.75">
      <c r="A7" s="337" t="s">
        <v>187</v>
      </c>
      <c r="B7" s="337"/>
      <c r="C7" s="337"/>
      <c r="D7" s="337"/>
    </row>
    <row r="8" ht="18.75">
      <c r="A8" s="1"/>
    </row>
    <row r="9" spans="1:4" ht="18.75">
      <c r="A9" s="337" t="s">
        <v>464</v>
      </c>
      <c r="B9" s="337"/>
      <c r="C9" s="337"/>
      <c r="D9" s="337"/>
    </row>
    <row r="10" spans="1:4" ht="18.75">
      <c r="A10" s="1"/>
      <c r="B10" s="1"/>
      <c r="C10" s="1"/>
      <c r="D10" s="1"/>
    </row>
    <row r="11" ht="15.75" thickBot="1">
      <c r="D11" s="122" t="s">
        <v>152</v>
      </c>
    </row>
    <row r="12" spans="1:4" ht="18.75">
      <c r="A12" s="102" t="s">
        <v>258</v>
      </c>
      <c r="B12" s="342" t="s">
        <v>180</v>
      </c>
      <c r="C12" s="342"/>
      <c r="D12" s="340" t="s">
        <v>157</v>
      </c>
    </row>
    <row r="13" spans="1:4" ht="36.75" customHeight="1" thickBot="1">
      <c r="A13" s="103" t="s">
        <v>260</v>
      </c>
      <c r="B13" s="104" t="s">
        <v>155</v>
      </c>
      <c r="C13" s="104" t="s">
        <v>181</v>
      </c>
      <c r="D13" s="341"/>
    </row>
    <row r="14" spans="1:4" ht="33" customHeight="1">
      <c r="A14" s="130" t="s">
        <v>216</v>
      </c>
      <c r="B14" s="137">
        <v>944250</v>
      </c>
      <c r="C14" s="137">
        <v>1021952</v>
      </c>
      <c r="D14" s="131">
        <v>758648</v>
      </c>
    </row>
    <row r="15" spans="1:4" ht="32.25" customHeight="1">
      <c r="A15" s="129" t="s">
        <v>217</v>
      </c>
      <c r="B15" s="71">
        <v>23406</v>
      </c>
      <c r="C15" s="71">
        <v>23890</v>
      </c>
      <c r="D15" s="128">
        <v>23128</v>
      </c>
    </row>
    <row r="16" spans="1:4" ht="31.5">
      <c r="A16" s="129" t="s">
        <v>218</v>
      </c>
      <c r="B16" s="71">
        <v>225237</v>
      </c>
      <c r="C16" s="71">
        <v>230500</v>
      </c>
      <c r="D16" s="128">
        <v>222064</v>
      </c>
    </row>
    <row r="17" spans="1:4" ht="31.5">
      <c r="A17" s="129" t="s">
        <v>219</v>
      </c>
      <c r="B17" s="71">
        <v>129539</v>
      </c>
      <c r="C17" s="71">
        <v>131240</v>
      </c>
      <c r="D17" s="128">
        <v>125604</v>
      </c>
    </row>
    <row r="18" spans="1:4" ht="27.75" customHeight="1" thickBot="1">
      <c r="A18" s="140" t="s">
        <v>416</v>
      </c>
      <c r="B18" s="141">
        <v>24474</v>
      </c>
      <c r="C18" s="141">
        <v>25747</v>
      </c>
      <c r="D18" s="142">
        <v>21878</v>
      </c>
    </row>
    <row r="19" spans="1:4" ht="32.25" customHeight="1" thickBot="1">
      <c r="A19" s="106" t="s">
        <v>212</v>
      </c>
      <c r="B19" s="107">
        <f>SUM(B14:B18)</f>
        <v>1346906</v>
      </c>
      <c r="C19" s="107">
        <f>SUM(C14:C18)</f>
        <v>1433329</v>
      </c>
      <c r="D19" s="107">
        <f>SUM(D14:D18)</f>
        <v>1151322</v>
      </c>
    </row>
    <row r="21" spans="1:4" ht="15.75">
      <c r="A21" s="336" t="s">
        <v>610</v>
      </c>
      <c r="B21" s="336"/>
      <c r="C21" s="336"/>
      <c r="D21" s="336"/>
    </row>
    <row r="22" ht="15.75">
      <c r="A22" s="5"/>
    </row>
    <row r="23" spans="1:4" ht="15.75">
      <c r="A23" s="336" t="s">
        <v>467</v>
      </c>
      <c r="B23" s="336"/>
      <c r="C23" s="336"/>
      <c r="D23" s="336"/>
    </row>
    <row r="24" spans="1:4" ht="15.75">
      <c r="A24" s="5"/>
      <c r="B24" s="5"/>
      <c r="C24" s="5"/>
      <c r="D24" s="5"/>
    </row>
    <row r="25" spans="1:4" ht="18.75">
      <c r="A25" s="337" t="s">
        <v>419</v>
      </c>
      <c r="B25" s="337"/>
      <c r="C25" s="337"/>
      <c r="D25" s="337"/>
    </row>
    <row r="26" spans="1:4" ht="18.75">
      <c r="A26" s="1"/>
      <c r="B26" s="1"/>
      <c r="C26" s="1"/>
      <c r="D26" s="1"/>
    </row>
    <row r="27" spans="1:4" ht="18.75">
      <c r="A27" s="337" t="s">
        <v>464</v>
      </c>
      <c r="B27" s="337"/>
      <c r="C27" s="337"/>
      <c r="D27" s="337"/>
    </row>
    <row r="28" spans="1:4" ht="18.75">
      <c r="A28" s="1"/>
      <c r="B28" s="1"/>
      <c r="C28" s="1"/>
      <c r="D28" s="1"/>
    </row>
    <row r="29" ht="15.75" thickBot="1">
      <c r="D29" s="122" t="s">
        <v>152</v>
      </c>
    </row>
    <row r="30" spans="1:9" ht="18.75">
      <c r="A30" s="102" t="s">
        <v>258</v>
      </c>
      <c r="B30" s="342" t="s">
        <v>180</v>
      </c>
      <c r="C30" s="342"/>
      <c r="D30" s="340" t="s">
        <v>157</v>
      </c>
      <c r="I30" s="20"/>
    </row>
    <row r="31" spans="1:4" ht="16.5" customHeight="1" thickBot="1">
      <c r="A31" s="103" t="s">
        <v>188</v>
      </c>
      <c r="B31" s="104" t="s">
        <v>155</v>
      </c>
      <c r="C31" s="104" t="s">
        <v>181</v>
      </c>
      <c r="D31" s="341"/>
    </row>
    <row r="32" spans="1:4" ht="15.75">
      <c r="A32" s="130" t="s">
        <v>220</v>
      </c>
      <c r="B32" s="137">
        <v>10128</v>
      </c>
      <c r="C32" s="137">
        <v>11021</v>
      </c>
      <c r="D32" s="148">
        <v>12679</v>
      </c>
    </row>
    <row r="33" spans="1:4" ht="15.75">
      <c r="A33" s="129" t="s">
        <v>190</v>
      </c>
      <c r="B33" s="71">
        <v>392</v>
      </c>
      <c r="C33" s="71">
        <v>777</v>
      </c>
      <c r="D33" s="190">
        <v>785</v>
      </c>
    </row>
    <row r="34" spans="1:4" ht="15.75">
      <c r="A34" s="129" t="s">
        <v>221</v>
      </c>
      <c r="B34" s="71">
        <v>15600</v>
      </c>
      <c r="C34" s="71">
        <v>16047</v>
      </c>
      <c r="D34" s="190">
        <v>14333</v>
      </c>
    </row>
    <row r="35" spans="1:4" ht="15.75">
      <c r="A35" s="129" t="s">
        <v>222</v>
      </c>
      <c r="B35" s="71">
        <v>3792</v>
      </c>
      <c r="C35" s="71">
        <v>3792</v>
      </c>
      <c r="D35" s="190">
        <v>4045</v>
      </c>
    </row>
    <row r="36" spans="1:4" ht="15.75">
      <c r="A36" s="129" t="s">
        <v>223</v>
      </c>
      <c r="B36" s="71">
        <v>672</v>
      </c>
      <c r="C36" s="71">
        <v>672</v>
      </c>
      <c r="D36" s="190">
        <v>939</v>
      </c>
    </row>
    <row r="37" spans="1:4" ht="15.75">
      <c r="A37" s="129" t="s">
        <v>194</v>
      </c>
      <c r="B37" s="71">
        <v>10642</v>
      </c>
      <c r="C37" s="71">
        <v>11014</v>
      </c>
      <c r="D37" s="190">
        <v>10921</v>
      </c>
    </row>
    <row r="38" spans="1:4" ht="15.75">
      <c r="A38" s="129" t="s">
        <v>224</v>
      </c>
      <c r="B38" s="71">
        <v>150374</v>
      </c>
      <c r="C38" s="71">
        <v>359423</v>
      </c>
      <c r="D38" s="190">
        <v>343003</v>
      </c>
    </row>
    <row r="39" spans="1:4" ht="15.75">
      <c r="A39" s="129" t="s">
        <v>417</v>
      </c>
      <c r="B39" s="71">
        <v>975</v>
      </c>
      <c r="C39" s="71">
        <v>975</v>
      </c>
      <c r="D39" s="190">
        <v>1208</v>
      </c>
    </row>
    <row r="40" spans="1:4" ht="15.75">
      <c r="A40" s="129" t="s">
        <v>225</v>
      </c>
      <c r="B40" s="71">
        <v>0</v>
      </c>
      <c r="C40" s="71">
        <v>0</v>
      </c>
      <c r="D40" s="190">
        <v>0</v>
      </c>
    </row>
    <row r="41" spans="1:4" ht="15.75">
      <c r="A41" s="129" t="s">
        <v>226</v>
      </c>
      <c r="B41" s="71">
        <v>0</v>
      </c>
      <c r="C41" s="71">
        <v>988</v>
      </c>
      <c r="D41" s="190">
        <v>988</v>
      </c>
    </row>
    <row r="42" spans="1:4" ht="15.75">
      <c r="A42" s="129" t="s">
        <v>227</v>
      </c>
      <c r="B42" s="71">
        <v>1818</v>
      </c>
      <c r="C42" s="71">
        <v>2690</v>
      </c>
      <c r="D42" s="190">
        <v>1897</v>
      </c>
    </row>
    <row r="43" spans="1:4" ht="15.75">
      <c r="A43" s="129" t="s">
        <v>228</v>
      </c>
      <c r="B43" s="71">
        <v>600</v>
      </c>
      <c r="C43" s="71">
        <v>600</v>
      </c>
      <c r="D43" s="190">
        <v>0</v>
      </c>
    </row>
    <row r="44" spans="1:4" ht="15.75">
      <c r="A44" s="129" t="s">
        <v>229</v>
      </c>
      <c r="B44" s="71">
        <v>8498</v>
      </c>
      <c r="C44" s="71">
        <v>9228</v>
      </c>
      <c r="D44" s="190">
        <v>8331</v>
      </c>
    </row>
    <row r="45" spans="1:4" ht="15.75">
      <c r="A45" s="129" t="s">
        <v>418</v>
      </c>
      <c r="B45" s="71">
        <v>0</v>
      </c>
      <c r="C45" s="71">
        <v>0</v>
      </c>
      <c r="D45" s="190">
        <v>316958</v>
      </c>
    </row>
    <row r="46" spans="1:4" ht="15.75">
      <c r="A46" s="129" t="s">
        <v>230</v>
      </c>
      <c r="B46" s="71">
        <v>95</v>
      </c>
      <c r="C46" s="71">
        <v>95</v>
      </c>
      <c r="D46" s="190">
        <v>95</v>
      </c>
    </row>
    <row r="47" spans="1:4" ht="15.75">
      <c r="A47" s="129" t="s">
        <v>231</v>
      </c>
      <c r="B47" s="71">
        <v>0</v>
      </c>
      <c r="C47" s="71">
        <v>0</v>
      </c>
      <c r="D47" s="190">
        <v>0</v>
      </c>
    </row>
    <row r="48" spans="1:4" ht="15.75">
      <c r="A48" s="129" t="s">
        <v>232</v>
      </c>
      <c r="B48" s="71">
        <v>0</v>
      </c>
      <c r="C48" s="71">
        <v>0</v>
      </c>
      <c r="D48" s="190">
        <v>0</v>
      </c>
    </row>
    <row r="49" spans="1:4" ht="15.75">
      <c r="A49" s="129" t="s">
        <v>233</v>
      </c>
      <c r="B49" s="71">
        <v>840</v>
      </c>
      <c r="C49" s="71">
        <v>840</v>
      </c>
      <c r="D49" s="190">
        <v>1650</v>
      </c>
    </row>
    <row r="50" spans="1:4" ht="15.75">
      <c r="A50" s="129" t="s">
        <v>234</v>
      </c>
      <c r="B50" s="71">
        <v>6900</v>
      </c>
      <c r="C50" s="71">
        <v>11380</v>
      </c>
      <c r="D50" s="190">
        <v>9483</v>
      </c>
    </row>
    <row r="51" spans="1:4" ht="15.75">
      <c r="A51" s="129" t="s">
        <v>235</v>
      </c>
      <c r="B51" s="71">
        <v>5225</v>
      </c>
      <c r="C51" s="71">
        <v>5225</v>
      </c>
      <c r="D51" s="190">
        <v>4620</v>
      </c>
    </row>
    <row r="52" spans="1:4" ht="15.75">
      <c r="A52" s="129" t="s">
        <v>236</v>
      </c>
      <c r="B52" s="71">
        <v>7250</v>
      </c>
      <c r="C52" s="71">
        <v>9501</v>
      </c>
      <c r="D52" s="190">
        <v>7219</v>
      </c>
    </row>
    <row r="53" spans="1:4" ht="15.75">
      <c r="A53" s="129" t="s">
        <v>237</v>
      </c>
      <c r="B53" s="71">
        <v>1000</v>
      </c>
      <c r="C53" s="71">
        <v>1594</v>
      </c>
      <c r="D53" s="190">
        <v>1310</v>
      </c>
    </row>
    <row r="54" spans="1:4" ht="15.75">
      <c r="A54" s="129" t="s">
        <v>238</v>
      </c>
      <c r="B54" s="71">
        <v>240</v>
      </c>
      <c r="C54" s="71">
        <v>720</v>
      </c>
      <c r="D54" s="190">
        <v>510</v>
      </c>
    </row>
    <row r="55" spans="1:4" ht="15.75">
      <c r="A55" s="129" t="s">
        <v>239</v>
      </c>
      <c r="B55" s="71">
        <v>14932</v>
      </c>
      <c r="C55" s="71">
        <v>14932</v>
      </c>
      <c r="D55" s="190">
        <v>17560</v>
      </c>
    </row>
    <row r="56" spans="1:4" ht="15.75">
      <c r="A56" s="140" t="s">
        <v>240</v>
      </c>
      <c r="B56" s="141">
        <v>384</v>
      </c>
      <c r="C56" s="141">
        <v>342</v>
      </c>
      <c r="D56" s="191">
        <v>114</v>
      </c>
    </row>
    <row r="57" spans="1:4" ht="16.5" thickBot="1">
      <c r="A57" s="278" t="s">
        <v>468</v>
      </c>
      <c r="B57" s="203">
        <v>703893</v>
      </c>
      <c r="C57" s="203">
        <v>560096</v>
      </c>
      <c r="D57" s="279">
        <v>0</v>
      </c>
    </row>
    <row r="58" spans="1:4" ht="19.5" thickBot="1">
      <c r="A58" s="106" t="s">
        <v>212</v>
      </c>
      <c r="B58" s="107">
        <f>SUM(B32:B57)</f>
        <v>944250</v>
      </c>
      <c r="C58" s="107">
        <f>SUM(C32:C57)</f>
        <v>1021952</v>
      </c>
      <c r="D58" s="107">
        <f>SUM(D32:D57)</f>
        <v>758648</v>
      </c>
    </row>
    <row r="59" ht="15.75">
      <c r="A59" s="5"/>
    </row>
    <row r="60" ht="15.75">
      <c r="A60" s="5"/>
    </row>
    <row r="62" spans="1:4" ht="15.75">
      <c r="A62" s="336" t="s">
        <v>611</v>
      </c>
      <c r="B62" s="336"/>
      <c r="C62" s="336"/>
      <c r="D62" s="336"/>
    </row>
    <row r="63" ht="15.75">
      <c r="A63" s="5"/>
    </row>
    <row r="64" spans="1:4" ht="15.75">
      <c r="A64" s="336" t="s">
        <v>467</v>
      </c>
      <c r="B64" s="336"/>
      <c r="C64" s="336"/>
      <c r="D64" s="336"/>
    </row>
    <row r="65" spans="1:4" ht="15.75">
      <c r="A65" s="5"/>
      <c r="B65" s="5"/>
      <c r="C65" s="5"/>
      <c r="D65" s="5"/>
    </row>
    <row r="66" spans="1:4" ht="18.75">
      <c r="A66" s="337" t="s">
        <v>419</v>
      </c>
      <c r="B66" s="337"/>
      <c r="C66" s="337"/>
      <c r="D66" s="337"/>
    </row>
    <row r="67" spans="1:4" ht="18.75">
      <c r="A67" s="1"/>
      <c r="B67" s="1"/>
      <c r="C67" s="1"/>
      <c r="D67" s="1"/>
    </row>
    <row r="68" spans="1:4" ht="18.75">
      <c r="A68" s="337" t="s">
        <v>464</v>
      </c>
      <c r="B68" s="337"/>
      <c r="C68" s="337"/>
      <c r="D68" s="337"/>
    </row>
    <row r="69" spans="1:4" ht="18.75">
      <c r="A69" s="1"/>
      <c r="B69" s="1"/>
      <c r="C69" s="1"/>
      <c r="D69" s="1"/>
    </row>
    <row r="70" ht="15.75" thickBot="1">
      <c r="D70" s="122" t="s">
        <v>152</v>
      </c>
    </row>
    <row r="71" spans="1:4" ht="18.75">
      <c r="A71" s="102" t="s">
        <v>258</v>
      </c>
      <c r="B71" s="342" t="s">
        <v>180</v>
      </c>
      <c r="C71" s="342"/>
      <c r="D71" s="340" t="s">
        <v>157</v>
      </c>
    </row>
    <row r="72" spans="1:4" ht="27.75" customHeight="1" thickBot="1">
      <c r="A72" s="103" t="s">
        <v>201</v>
      </c>
      <c r="B72" s="104" t="s">
        <v>155</v>
      </c>
      <c r="C72" s="104" t="s">
        <v>181</v>
      </c>
      <c r="D72" s="341"/>
    </row>
    <row r="73" spans="1:4" ht="48" customHeight="1">
      <c r="A73" s="130" t="s">
        <v>202</v>
      </c>
      <c r="B73" s="137">
        <v>12427</v>
      </c>
      <c r="C73" s="137">
        <v>12427</v>
      </c>
      <c r="D73" s="137">
        <v>12207</v>
      </c>
    </row>
    <row r="74" spans="1:4" ht="48" customHeight="1">
      <c r="A74" s="129" t="s">
        <v>241</v>
      </c>
      <c r="B74" s="71">
        <v>934</v>
      </c>
      <c r="C74" s="71">
        <v>934</v>
      </c>
      <c r="D74" s="71">
        <v>663</v>
      </c>
    </row>
    <row r="75" spans="1:4" ht="32.25" customHeight="1">
      <c r="A75" s="129" t="s">
        <v>203</v>
      </c>
      <c r="B75" s="71">
        <v>8877</v>
      </c>
      <c r="C75" s="71">
        <v>9012</v>
      </c>
      <c r="D75" s="71">
        <v>9190</v>
      </c>
    </row>
    <row r="76" spans="1:4" ht="48" customHeight="1">
      <c r="A76" s="129" t="s">
        <v>204</v>
      </c>
      <c r="B76" s="71">
        <v>1168</v>
      </c>
      <c r="C76" s="71">
        <v>1517</v>
      </c>
      <c r="D76" s="71">
        <v>1068</v>
      </c>
    </row>
    <row r="77" spans="1:4" ht="32.25" customHeight="1">
      <c r="A77" s="127" t="s">
        <v>212</v>
      </c>
      <c r="B77" s="138">
        <f>SUM(B73:B76)</f>
        <v>23406</v>
      </c>
      <c r="C77" s="138">
        <f>SUM(C73:C76)</f>
        <v>23890</v>
      </c>
      <c r="D77" s="138">
        <f>SUM(D73:D76)</f>
        <v>23128</v>
      </c>
    </row>
    <row r="79" ht="15.75">
      <c r="A79" s="5"/>
    </row>
    <row r="80" spans="1:4" ht="15.75">
      <c r="A80" s="336" t="s">
        <v>612</v>
      </c>
      <c r="B80" s="336"/>
      <c r="C80" s="336"/>
      <c r="D80" s="336"/>
    </row>
    <row r="81" ht="15.75">
      <c r="A81" s="5"/>
    </row>
    <row r="82" spans="1:4" ht="15.75">
      <c r="A82" s="336" t="s">
        <v>467</v>
      </c>
      <c r="B82" s="336"/>
      <c r="C82" s="336"/>
      <c r="D82" s="336"/>
    </row>
    <row r="83" spans="1:4" ht="15.75">
      <c r="A83" s="5"/>
      <c r="B83" s="5"/>
      <c r="C83" s="5"/>
      <c r="D83" s="5"/>
    </row>
    <row r="84" spans="1:4" ht="18.75">
      <c r="A84" s="337" t="s">
        <v>419</v>
      </c>
      <c r="B84" s="337"/>
      <c r="C84" s="337"/>
      <c r="D84" s="337"/>
    </row>
    <row r="85" spans="1:4" ht="18.75">
      <c r="A85" s="1"/>
      <c r="B85" s="1"/>
      <c r="C85" s="1"/>
      <c r="D85" s="1"/>
    </row>
    <row r="86" spans="1:4" ht="18.75">
      <c r="A86" s="337" t="s">
        <v>464</v>
      </c>
      <c r="B86" s="337"/>
      <c r="C86" s="337"/>
      <c r="D86" s="337"/>
    </row>
    <row r="87" spans="1:4" ht="18.75">
      <c r="A87" s="1"/>
      <c r="B87" s="1"/>
      <c r="C87" s="1"/>
      <c r="D87" s="1"/>
    </row>
    <row r="88" ht="15.75" thickBot="1">
      <c r="D88" s="122" t="s">
        <v>152</v>
      </c>
    </row>
    <row r="89" spans="1:4" ht="18.75">
      <c r="A89" s="102" t="s">
        <v>258</v>
      </c>
      <c r="B89" s="342" t="s">
        <v>180</v>
      </c>
      <c r="C89" s="342"/>
      <c r="D89" s="340" t="s">
        <v>157</v>
      </c>
    </row>
    <row r="90" spans="1:4" ht="42.75" customHeight="1" thickBot="1">
      <c r="A90" s="192" t="s">
        <v>205</v>
      </c>
      <c r="B90" s="104" t="s">
        <v>155</v>
      </c>
      <c r="C90" s="104" t="s">
        <v>181</v>
      </c>
      <c r="D90" s="341"/>
    </row>
    <row r="91" spans="1:4" ht="33" customHeight="1">
      <c r="A91" s="130" t="s">
        <v>242</v>
      </c>
      <c r="B91" s="137">
        <v>25126</v>
      </c>
      <c r="C91" s="137">
        <v>25642</v>
      </c>
      <c r="D91" s="137">
        <v>25651</v>
      </c>
    </row>
    <row r="92" spans="1:4" ht="40.5" customHeight="1">
      <c r="A92" s="129" t="s">
        <v>210</v>
      </c>
      <c r="B92" s="71">
        <v>4822</v>
      </c>
      <c r="C92" s="71">
        <v>4822</v>
      </c>
      <c r="D92" s="71">
        <v>4363</v>
      </c>
    </row>
    <row r="93" spans="1:4" ht="36" customHeight="1">
      <c r="A93" s="129" t="s">
        <v>243</v>
      </c>
      <c r="B93" s="71">
        <v>181556</v>
      </c>
      <c r="C93" s="71">
        <v>186110</v>
      </c>
      <c r="D93" s="71">
        <v>178211</v>
      </c>
    </row>
    <row r="94" spans="1:4" ht="36" customHeight="1">
      <c r="A94" s="129" t="s">
        <v>244</v>
      </c>
      <c r="B94" s="71">
        <v>13133</v>
      </c>
      <c r="C94" s="71">
        <v>13326</v>
      </c>
      <c r="D94" s="71">
        <v>13149</v>
      </c>
    </row>
    <row r="95" spans="1:4" ht="32.25" customHeight="1">
      <c r="A95" s="129" t="s">
        <v>207</v>
      </c>
      <c r="B95" s="71">
        <v>600</v>
      </c>
      <c r="C95" s="71">
        <v>600</v>
      </c>
      <c r="D95" s="71">
        <v>690</v>
      </c>
    </row>
    <row r="96" spans="1:4" ht="32.25" customHeight="1">
      <c r="A96" s="127" t="s">
        <v>212</v>
      </c>
      <c r="B96" s="138">
        <f>SUM(B91:B95)</f>
        <v>225237</v>
      </c>
      <c r="C96" s="138">
        <f>SUM(C91:C95)</f>
        <v>230500</v>
      </c>
      <c r="D96" s="138">
        <f>SUM(D91:D95)</f>
        <v>222064</v>
      </c>
    </row>
    <row r="97" ht="15.75">
      <c r="A97" s="5"/>
    </row>
    <row r="98" ht="15.75">
      <c r="A98" s="5"/>
    </row>
    <row r="100" spans="1:4" ht="15.75">
      <c r="A100" s="336" t="s">
        <v>613</v>
      </c>
      <c r="B100" s="336"/>
      <c r="C100" s="336"/>
      <c r="D100" s="336"/>
    </row>
    <row r="101" ht="15.75">
      <c r="A101" s="5"/>
    </row>
    <row r="102" spans="1:4" ht="15.75">
      <c r="A102" s="336" t="s">
        <v>467</v>
      </c>
      <c r="B102" s="336"/>
      <c r="C102" s="336"/>
      <c r="D102" s="336"/>
    </row>
    <row r="103" spans="1:4" ht="15.75">
      <c r="A103" s="5"/>
      <c r="B103" s="5"/>
      <c r="C103" s="5"/>
      <c r="D103" s="5"/>
    </row>
    <row r="104" spans="1:4" ht="18.75">
      <c r="A104" s="337" t="s">
        <v>419</v>
      </c>
      <c r="B104" s="337"/>
      <c r="C104" s="337"/>
      <c r="D104" s="337"/>
    </row>
    <row r="105" spans="1:4" ht="18.75">
      <c r="A105" s="1"/>
      <c r="B105" s="1"/>
      <c r="C105" s="1"/>
      <c r="D105" s="1"/>
    </row>
    <row r="106" spans="1:4" ht="18.75">
      <c r="A106" s="337" t="s">
        <v>464</v>
      </c>
      <c r="B106" s="337"/>
      <c r="C106" s="337"/>
      <c r="D106" s="337"/>
    </row>
    <row r="107" spans="1:4" ht="18.75">
      <c r="A107" s="1"/>
      <c r="B107" s="1"/>
      <c r="C107" s="1"/>
      <c r="D107" s="1"/>
    </row>
    <row r="108" ht="15.75" thickBot="1">
      <c r="D108" s="122" t="s">
        <v>152</v>
      </c>
    </row>
    <row r="109" spans="1:4" ht="18.75">
      <c r="A109" s="102" t="s">
        <v>258</v>
      </c>
      <c r="B109" s="342" t="s">
        <v>180</v>
      </c>
      <c r="C109" s="342"/>
      <c r="D109" s="340" t="s">
        <v>157</v>
      </c>
    </row>
    <row r="110" spans="1:4" ht="38.25" thickBot="1">
      <c r="A110" s="192" t="s">
        <v>208</v>
      </c>
      <c r="B110" s="104" t="s">
        <v>155</v>
      </c>
      <c r="C110" s="104" t="s">
        <v>181</v>
      </c>
      <c r="D110" s="341"/>
    </row>
    <row r="111" spans="1:4" ht="48" customHeight="1">
      <c r="A111" s="130" t="s">
        <v>209</v>
      </c>
      <c r="B111" s="137">
        <v>21686</v>
      </c>
      <c r="C111" s="137">
        <v>21686</v>
      </c>
      <c r="D111" s="137">
        <v>21667</v>
      </c>
    </row>
    <row r="112" spans="1:4" ht="32.25" customHeight="1">
      <c r="A112" s="129" t="s">
        <v>211</v>
      </c>
      <c r="B112" s="71">
        <v>107853</v>
      </c>
      <c r="C112" s="71">
        <v>109554</v>
      </c>
      <c r="D112" s="71">
        <v>103937</v>
      </c>
    </row>
    <row r="113" spans="1:4" ht="32.25" customHeight="1">
      <c r="A113" s="127" t="s">
        <v>212</v>
      </c>
      <c r="B113" s="138">
        <f>SUM(B111:B112)</f>
        <v>129539</v>
      </c>
      <c r="C113" s="138">
        <f>SUM(C111:C112)</f>
        <v>131240</v>
      </c>
      <c r="D113" s="138">
        <f>SUM(D111:D112)</f>
        <v>125604</v>
      </c>
    </row>
    <row r="114" ht="15.75">
      <c r="A114" s="5"/>
    </row>
    <row r="116" spans="1:4" ht="15.75">
      <c r="A116" s="336" t="s">
        <v>614</v>
      </c>
      <c r="B116" s="336"/>
      <c r="C116" s="336"/>
      <c r="D116" s="336"/>
    </row>
    <row r="117" ht="15.75">
      <c r="A117" s="5"/>
    </row>
    <row r="118" spans="1:4" ht="15.75">
      <c r="A118" s="336" t="s">
        <v>467</v>
      </c>
      <c r="B118" s="336"/>
      <c r="C118" s="336"/>
      <c r="D118" s="336"/>
    </row>
    <row r="119" spans="1:4" ht="15.75">
      <c r="A119" s="5"/>
      <c r="B119" s="5"/>
      <c r="C119" s="5"/>
      <c r="D119" s="5"/>
    </row>
    <row r="120" spans="1:4" ht="18.75">
      <c r="A120" s="337" t="s">
        <v>419</v>
      </c>
      <c r="B120" s="337"/>
      <c r="C120" s="337"/>
      <c r="D120" s="337"/>
    </row>
    <row r="121" spans="1:4" ht="18.75">
      <c r="A121" s="1"/>
      <c r="B121" s="1"/>
      <c r="C121" s="1"/>
      <c r="D121" s="1"/>
    </row>
    <row r="122" spans="1:4" ht="18.75">
      <c r="A122" s="337" t="s">
        <v>464</v>
      </c>
      <c r="B122" s="337"/>
      <c r="C122" s="337"/>
      <c r="D122" s="337"/>
    </row>
    <row r="123" spans="1:4" ht="18.75">
      <c r="A123" s="1"/>
      <c r="B123" s="1"/>
      <c r="C123" s="1"/>
      <c r="D123" s="1"/>
    </row>
    <row r="124" ht="15.75" thickBot="1">
      <c r="D124" s="122" t="s">
        <v>152</v>
      </c>
    </row>
    <row r="125" spans="1:4" ht="18.75">
      <c r="A125" s="102" t="s">
        <v>258</v>
      </c>
      <c r="B125" s="342" t="s">
        <v>180</v>
      </c>
      <c r="C125" s="342"/>
      <c r="D125" s="340" t="s">
        <v>157</v>
      </c>
    </row>
    <row r="126" spans="1:4" ht="19.5" thickBot="1">
      <c r="A126" s="192" t="s">
        <v>245</v>
      </c>
      <c r="B126" s="104" t="s">
        <v>155</v>
      </c>
      <c r="C126" s="104" t="s">
        <v>181</v>
      </c>
      <c r="D126" s="341"/>
    </row>
    <row r="127" spans="1:4" ht="29.25" customHeight="1">
      <c r="A127" s="130" t="s">
        <v>214</v>
      </c>
      <c r="B127" s="137">
        <v>17983</v>
      </c>
      <c r="C127" s="137">
        <v>19000</v>
      </c>
      <c r="D127" s="137">
        <v>17205</v>
      </c>
    </row>
    <row r="128" spans="1:4" ht="27" customHeight="1">
      <c r="A128" s="129" t="s">
        <v>215</v>
      </c>
      <c r="B128" s="71">
        <v>6491</v>
      </c>
      <c r="C128" s="71">
        <v>6747</v>
      </c>
      <c r="D128" s="71">
        <v>4673</v>
      </c>
    </row>
    <row r="129" spans="1:4" ht="32.25" customHeight="1">
      <c r="A129" s="127" t="s">
        <v>212</v>
      </c>
      <c r="B129" s="138">
        <f>SUM(B127:B128)</f>
        <v>24474</v>
      </c>
      <c r="C129" s="138">
        <f>SUM(C127:C128)</f>
        <v>25747</v>
      </c>
      <c r="D129" s="138">
        <f>SUM(D127:D128)</f>
        <v>21878</v>
      </c>
    </row>
    <row r="130" ht="15.75">
      <c r="A130" s="5"/>
    </row>
  </sheetData>
  <mergeCells count="37">
    <mergeCell ref="B125:C125"/>
    <mergeCell ref="D125:D126"/>
    <mergeCell ref="A116:D116"/>
    <mergeCell ref="A100:D100"/>
    <mergeCell ref="A102:D102"/>
    <mergeCell ref="A104:D104"/>
    <mergeCell ref="A106:D106"/>
    <mergeCell ref="B109:C109"/>
    <mergeCell ref="A120:D120"/>
    <mergeCell ref="A118:D118"/>
    <mergeCell ref="A1:D1"/>
    <mergeCell ref="A23:D23"/>
    <mergeCell ref="A25:D25"/>
    <mergeCell ref="A27:D27"/>
    <mergeCell ref="A21:D21"/>
    <mergeCell ref="B12:C12"/>
    <mergeCell ref="A3:D3"/>
    <mergeCell ref="A5:D5"/>
    <mergeCell ref="A7:D7"/>
    <mergeCell ref="A9:D9"/>
    <mergeCell ref="A66:D66"/>
    <mergeCell ref="A122:D122"/>
    <mergeCell ref="B89:C89"/>
    <mergeCell ref="D89:D90"/>
    <mergeCell ref="D109:D110"/>
    <mergeCell ref="A80:D80"/>
    <mergeCell ref="A68:D68"/>
    <mergeCell ref="D12:D13"/>
    <mergeCell ref="A82:D82"/>
    <mergeCell ref="A84:D84"/>
    <mergeCell ref="A86:D86"/>
    <mergeCell ref="B71:C71"/>
    <mergeCell ref="D71:D72"/>
    <mergeCell ref="A64:D64"/>
    <mergeCell ref="B30:C30"/>
    <mergeCell ref="D30:D31"/>
    <mergeCell ref="A62:D62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20" max="255" man="1"/>
    <brk id="61" max="255" man="1"/>
    <brk id="79" max="255" man="1"/>
    <brk id="99" max="255" man="1"/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09">
      <selection activeCell="A102" sqref="A102:D102"/>
    </sheetView>
  </sheetViews>
  <sheetFormatPr defaultColWidth="9.00390625" defaultRowHeight="12.75"/>
  <cols>
    <col min="1" max="1" width="28.375" style="0" customWidth="1"/>
    <col min="2" max="2" width="15.625" style="0" customWidth="1"/>
    <col min="3" max="3" width="14.625" style="0" customWidth="1"/>
    <col min="4" max="4" width="15.25390625" style="0" customWidth="1"/>
  </cols>
  <sheetData>
    <row r="1" spans="1:4" ht="15.75">
      <c r="A1" s="336" t="s">
        <v>615</v>
      </c>
      <c r="B1" s="336"/>
      <c r="C1" s="336"/>
      <c r="D1" s="336"/>
    </row>
    <row r="2" ht="15.75">
      <c r="A2" s="5"/>
    </row>
    <row r="3" spans="1:4" ht="15.75">
      <c r="A3" s="256" t="s">
        <v>467</v>
      </c>
      <c r="B3" s="256"/>
      <c r="C3" s="256"/>
      <c r="D3" s="256"/>
    </row>
    <row r="4" spans="1:4" ht="15.75">
      <c r="A4" s="5"/>
      <c r="B4" s="5"/>
      <c r="C4" s="5"/>
      <c r="D4" s="5"/>
    </row>
    <row r="5" spans="1:4" ht="18.75">
      <c r="A5" s="337" t="s">
        <v>454</v>
      </c>
      <c r="B5" s="337"/>
      <c r="C5" s="337"/>
      <c r="D5" s="337"/>
    </row>
    <row r="6" ht="15.75">
      <c r="A6" s="5"/>
    </row>
    <row r="7" spans="1:4" ht="18.75">
      <c r="A7" s="337" t="s">
        <v>187</v>
      </c>
      <c r="B7" s="337"/>
      <c r="C7" s="337"/>
      <c r="D7" s="337"/>
    </row>
    <row r="8" ht="15.75">
      <c r="A8" s="27"/>
    </row>
    <row r="9" spans="1:4" ht="18.75">
      <c r="A9" s="337" t="s">
        <v>464</v>
      </c>
      <c r="B9" s="337"/>
      <c r="C9" s="337"/>
      <c r="D9" s="337"/>
    </row>
    <row r="10" ht="15.75">
      <c r="A10" s="27"/>
    </row>
    <row r="11" ht="16.5" thickBot="1">
      <c r="D11" s="6" t="s">
        <v>152</v>
      </c>
    </row>
    <row r="12" spans="1:4" ht="16.5" customHeight="1">
      <c r="A12" s="132" t="s">
        <v>179</v>
      </c>
      <c r="B12" s="343" t="s">
        <v>180</v>
      </c>
      <c r="C12" s="343"/>
      <c r="D12" s="133"/>
    </row>
    <row r="13" spans="1:4" ht="16.5" thickBot="1">
      <c r="A13" s="134" t="s">
        <v>153</v>
      </c>
      <c r="B13" s="135" t="s">
        <v>155</v>
      </c>
      <c r="C13" s="135" t="s">
        <v>181</v>
      </c>
      <c r="D13" s="136" t="s">
        <v>157</v>
      </c>
    </row>
    <row r="14" spans="1:4" ht="45" customHeight="1">
      <c r="A14" s="140" t="s">
        <v>246</v>
      </c>
      <c r="B14" s="71">
        <v>113095</v>
      </c>
      <c r="C14" s="71">
        <v>182786</v>
      </c>
      <c r="D14" s="71">
        <v>136338</v>
      </c>
    </row>
    <row r="15" spans="1:4" ht="15.75" customHeight="1">
      <c r="A15" s="140" t="s">
        <v>374</v>
      </c>
      <c r="B15" s="351">
        <v>348</v>
      </c>
      <c r="C15" s="344">
        <v>510</v>
      </c>
      <c r="D15" s="344">
        <v>432</v>
      </c>
    </row>
    <row r="16" spans="1:4" ht="32.25" customHeight="1">
      <c r="A16" s="130" t="s">
        <v>247</v>
      </c>
      <c r="B16" s="351"/>
      <c r="C16" s="344"/>
      <c r="D16" s="344"/>
    </row>
    <row r="17" spans="1:4" ht="15.75">
      <c r="A17" s="140" t="s">
        <v>248</v>
      </c>
      <c r="B17" s="351">
        <v>7000</v>
      </c>
      <c r="C17" s="344">
        <v>7224</v>
      </c>
      <c r="D17" s="344">
        <v>522</v>
      </c>
    </row>
    <row r="18" spans="1:4" ht="48" customHeight="1">
      <c r="A18" s="130" t="s">
        <v>249</v>
      </c>
      <c r="B18" s="351"/>
      <c r="C18" s="344"/>
      <c r="D18" s="344"/>
    </row>
    <row r="19" spans="1:4" ht="15.75">
      <c r="A19" s="140" t="s">
        <v>250</v>
      </c>
      <c r="B19" s="351">
        <v>108</v>
      </c>
      <c r="C19" s="344">
        <v>900</v>
      </c>
      <c r="D19" s="344">
        <v>900</v>
      </c>
    </row>
    <row r="20" spans="1:4" ht="48" customHeight="1">
      <c r="A20" s="130" t="s">
        <v>251</v>
      </c>
      <c r="B20" s="351"/>
      <c r="C20" s="344"/>
      <c r="D20" s="344"/>
    </row>
    <row r="21" spans="1:4" ht="15.75">
      <c r="A21" s="130" t="s">
        <v>252</v>
      </c>
      <c r="B21" s="71">
        <v>360</v>
      </c>
      <c r="C21" s="71">
        <v>768</v>
      </c>
      <c r="D21" s="190">
        <v>830</v>
      </c>
    </row>
    <row r="22" spans="1:4" ht="15.75">
      <c r="A22" s="127" t="s">
        <v>212</v>
      </c>
      <c r="B22" s="138">
        <f>SUM(B14:B21)</f>
        <v>120911</v>
      </c>
      <c r="C22" s="138">
        <f>SUM(C14:C21)</f>
        <v>192188</v>
      </c>
      <c r="D22" s="138">
        <f>SUM(D14:D21)</f>
        <v>139022</v>
      </c>
    </row>
    <row r="23" ht="15.75">
      <c r="A23" s="26"/>
    </row>
    <row r="24" ht="15.75">
      <c r="A24" s="26"/>
    </row>
    <row r="26" spans="1:4" ht="15.75">
      <c r="A26" s="336" t="s">
        <v>616</v>
      </c>
      <c r="B26" s="336"/>
      <c r="C26" s="336"/>
      <c r="D26" s="336"/>
    </row>
    <row r="27" ht="15.75">
      <c r="A27" s="5"/>
    </row>
    <row r="28" ht="15.75">
      <c r="A28" s="5"/>
    </row>
    <row r="29" ht="15.75">
      <c r="A29" s="5"/>
    </row>
    <row r="30" spans="1:5" ht="15.75">
      <c r="A30" s="336" t="s">
        <v>469</v>
      </c>
      <c r="B30" s="336"/>
      <c r="C30" s="336"/>
      <c r="D30" s="336"/>
      <c r="E30" s="336"/>
    </row>
    <row r="31" spans="1:4" ht="15.75">
      <c r="A31" s="336"/>
      <c r="B31" s="336"/>
      <c r="C31" s="336"/>
      <c r="D31" s="336"/>
    </row>
    <row r="32" spans="1:4" ht="18.75">
      <c r="A32" s="337" t="s">
        <v>455</v>
      </c>
      <c r="B32" s="337"/>
      <c r="C32" s="337"/>
      <c r="D32" s="337"/>
    </row>
    <row r="33" ht="15.75">
      <c r="A33" s="5"/>
    </row>
    <row r="34" spans="1:4" ht="18.75">
      <c r="A34" s="337" t="s">
        <v>464</v>
      </c>
      <c r="B34" s="337"/>
      <c r="C34" s="337"/>
      <c r="D34" s="337"/>
    </row>
    <row r="35" ht="15.75">
      <c r="A35" s="5"/>
    </row>
    <row r="36" spans="4:7" ht="16.5" thickBot="1">
      <c r="D36" s="6" t="s">
        <v>152</v>
      </c>
      <c r="G36" s="5"/>
    </row>
    <row r="37" spans="1:4" ht="16.5" customHeight="1" thickBot="1">
      <c r="A37" s="139" t="s">
        <v>179</v>
      </c>
      <c r="B37" s="345" t="s">
        <v>180</v>
      </c>
      <c r="C37" s="346"/>
      <c r="D37" s="349" t="s">
        <v>157</v>
      </c>
    </row>
    <row r="38" spans="1:4" ht="15.75">
      <c r="A38" s="280" t="s">
        <v>188</v>
      </c>
      <c r="B38" s="205" t="s">
        <v>155</v>
      </c>
      <c r="C38" s="205" t="s">
        <v>181</v>
      </c>
      <c r="D38" s="350"/>
    </row>
    <row r="39" spans="1:4" ht="15.75">
      <c r="A39" s="129" t="s">
        <v>470</v>
      </c>
      <c r="B39" s="71"/>
      <c r="C39" s="71">
        <v>1027</v>
      </c>
      <c r="D39" s="281">
        <v>1027</v>
      </c>
    </row>
    <row r="40" spans="1:4" ht="15.75">
      <c r="A40" s="130" t="s">
        <v>253</v>
      </c>
      <c r="B40" s="137">
        <v>83058</v>
      </c>
      <c r="C40" s="137">
        <v>84058</v>
      </c>
      <c r="D40" s="148">
        <v>42146</v>
      </c>
    </row>
    <row r="41" spans="1:4" ht="15.75">
      <c r="A41" s="128" t="s">
        <v>369</v>
      </c>
      <c r="B41" s="71"/>
      <c r="C41" s="71">
        <v>0</v>
      </c>
      <c r="D41" s="190">
        <v>0</v>
      </c>
    </row>
    <row r="42" spans="1:4" ht="15.75">
      <c r="A42" s="129" t="s">
        <v>375</v>
      </c>
      <c r="B42" s="71"/>
      <c r="C42" s="71">
        <v>1173</v>
      </c>
      <c r="D42" s="190">
        <v>1173</v>
      </c>
    </row>
    <row r="43" spans="1:4" ht="33.75" customHeight="1">
      <c r="A43" s="129" t="s">
        <v>254</v>
      </c>
      <c r="B43" s="71">
        <v>24150</v>
      </c>
      <c r="C43" s="258">
        <v>77528</v>
      </c>
      <c r="D43" s="259">
        <v>76750</v>
      </c>
    </row>
    <row r="44" spans="1:4" ht="15.75">
      <c r="A44" s="129" t="s">
        <v>227</v>
      </c>
      <c r="B44" s="71">
        <v>2587</v>
      </c>
      <c r="C44" s="71">
        <v>3031</v>
      </c>
      <c r="D44" s="190">
        <v>1195</v>
      </c>
    </row>
    <row r="45" spans="1:4" ht="15.75">
      <c r="A45" s="140" t="s">
        <v>228</v>
      </c>
      <c r="B45" s="141"/>
      <c r="C45" s="141">
        <v>12627</v>
      </c>
      <c r="D45" s="191">
        <v>12627</v>
      </c>
    </row>
    <row r="46" spans="1:4" ht="15.75">
      <c r="A46" s="140" t="s">
        <v>238</v>
      </c>
      <c r="B46" s="141">
        <v>1920</v>
      </c>
      <c r="C46" s="141">
        <v>1920</v>
      </c>
      <c r="D46" s="191">
        <v>0</v>
      </c>
    </row>
    <row r="47" spans="1:4" ht="16.5" thickBot="1">
      <c r="A47" s="140" t="s">
        <v>370</v>
      </c>
      <c r="B47" s="141">
        <v>1380</v>
      </c>
      <c r="C47" s="141">
        <v>1422</v>
      </c>
      <c r="D47" s="191">
        <v>1422</v>
      </c>
    </row>
    <row r="48" spans="1:4" ht="16.5" thickBot="1">
      <c r="A48" s="143" t="s">
        <v>187</v>
      </c>
      <c r="B48" s="144">
        <f>SUM(B39:B47)</f>
        <v>113095</v>
      </c>
      <c r="C48" s="144">
        <f>SUM(C39:C47)</f>
        <v>182786</v>
      </c>
      <c r="D48" s="144">
        <f>SUM(D39:D47)</f>
        <v>136340</v>
      </c>
    </row>
    <row r="49" ht="15.75">
      <c r="A49" s="26"/>
    </row>
    <row r="50" ht="15.75">
      <c r="A50" s="26"/>
    </row>
    <row r="52" spans="1:4" ht="15.75">
      <c r="A52" s="336" t="s">
        <v>617</v>
      </c>
      <c r="B52" s="336"/>
      <c r="C52" s="336"/>
      <c r="D52" s="336"/>
    </row>
    <row r="53" ht="15.75">
      <c r="A53" s="5"/>
    </row>
    <row r="54" ht="15.75">
      <c r="A54" s="5"/>
    </row>
    <row r="55" ht="15.75">
      <c r="A55" s="5"/>
    </row>
    <row r="56" spans="1:5" ht="15.75">
      <c r="A56" s="336" t="s">
        <v>469</v>
      </c>
      <c r="B56" s="336"/>
      <c r="C56" s="336"/>
      <c r="D56" s="336"/>
      <c r="E56" s="336"/>
    </row>
    <row r="57" spans="1:4" ht="15.75">
      <c r="A57" s="336"/>
      <c r="B57" s="336"/>
      <c r="C57" s="336"/>
      <c r="D57" s="336"/>
    </row>
    <row r="58" spans="1:4" ht="18.75">
      <c r="A58" s="337" t="s">
        <v>455</v>
      </c>
      <c r="B58" s="337"/>
      <c r="C58" s="337"/>
      <c r="D58" s="337"/>
    </row>
    <row r="59" ht="15.75">
      <c r="A59" s="5"/>
    </row>
    <row r="60" spans="1:4" ht="18.75">
      <c r="A60" s="337" t="s">
        <v>464</v>
      </c>
      <c r="B60" s="337"/>
      <c r="C60" s="337"/>
      <c r="D60" s="337"/>
    </row>
    <row r="61" ht="15.75">
      <c r="A61" s="26"/>
    </row>
    <row r="62" spans="4:10" ht="16.5" thickBot="1">
      <c r="D62" s="6" t="s">
        <v>152</v>
      </c>
      <c r="J62" s="26"/>
    </row>
    <row r="63" spans="1:4" ht="16.5" customHeight="1">
      <c r="A63" s="132" t="s">
        <v>179</v>
      </c>
      <c r="B63" s="343" t="s">
        <v>180</v>
      </c>
      <c r="C63" s="343"/>
      <c r="D63" s="347" t="s">
        <v>157</v>
      </c>
    </row>
    <row r="64" spans="1:4" ht="16.5" thickBot="1">
      <c r="A64" s="134" t="s">
        <v>201</v>
      </c>
      <c r="B64" s="135" t="s">
        <v>155</v>
      </c>
      <c r="C64" s="135" t="s">
        <v>181</v>
      </c>
      <c r="D64" s="348"/>
    </row>
    <row r="65" spans="1:4" ht="15.75" customHeight="1">
      <c r="A65" s="130" t="s">
        <v>376</v>
      </c>
      <c r="B65" s="130">
        <v>240</v>
      </c>
      <c r="C65" s="130">
        <v>402</v>
      </c>
      <c r="D65" s="150">
        <v>391</v>
      </c>
    </row>
    <row r="66" spans="1:4" ht="15.75" customHeight="1" thickBot="1">
      <c r="A66" s="278" t="s">
        <v>203</v>
      </c>
      <c r="B66" s="202">
        <v>108</v>
      </c>
      <c r="C66" s="202">
        <v>108</v>
      </c>
      <c r="D66" s="282">
        <v>41</v>
      </c>
    </row>
    <row r="67" spans="1:4" ht="16.5" thickBot="1">
      <c r="A67" s="143" t="s">
        <v>212</v>
      </c>
      <c r="B67" s="257">
        <f>SUM(B65:B66)</f>
        <v>348</v>
      </c>
      <c r="C67" s="257">
        <f>SUM(C65:C66)</f>
        <v>510</v>
      </c>
      <c r="D67" s="257">
        <f>SUM(D65:D66)</f>
        <v>432</v>
      </c>
    </row>
    <row r="68" ht="15.75">
      <c r="A68" s="26"/>
    </row>
    <row r="69" ht="15.75">
      <c r="A69" s="26"/>
    </row>
    <row r="71" spans="1:4" ht="15.75">
      <c r="A71" s="336" t="s">
        <v>618</v>
      </c>
      <c r="B71" s="336"/>
      <c r="C71" s="336"/>
      <c r="D71" s="336"/>
    </row>
    <row r="72" ht="15.75">
      <c r="A72" s="5"/>
    </row>
    <row r="73" ht="15.75">
      <c r="A73" s="5"/>
    </row>
    <row r="74" ht="15.75">
      <c r="A74" s="5"/>
    </row>
    <row r="75" spans="1:5" ht="15.75">
      <c r="A75" s="336" t="s">
        <v>469</v>
      </c>
      <c r="B75" s="336"/>
      <c r="C75" s="336"/>
      <c r="D75" s="336"/>
      <c r="E75" s="336"/>
    </row>
    <row r="76" spans="1:4" ht="15.75">
      <c r="A76" s="336"/>
      <c r="B76" s="336"/>
      <c r="C76" s="336"/>
      <c r="D76" s="336"/>
    </row>
    <row r="77" spans="1:4" ht="18.75">
      <c r="A77" s="337" t="s">
        <v>455</v>
      </c>
      <c r="B77" s="337"/>
      <c r="C77" s="337"/>
      <c r="D77" s="337"/>
    </row>
    <row r="78" ht="15.75">
      <c r="A78" s="5"/>
    </row>
    <row r="79" spans="1:4" ht="18.75">
      <c r="A79" s="337" t="s">
        <v>464</v>
      </c>
      <c r="B79" s="337"/>
      <c r="C79" s="337"/>
      <c r="D79" s="337"/>
    </row>
    <row r="80" ht="15.75">
      <c r="A80" s="26"/>
    </row>
    <row r="81" ht="16.5" thickBot="1">
      <c r="D81" s="6" t="s">
        <v>152</v>
      </c>
    </row>
    <row r="82" spans="1:4" ht="15.75">
      <c r="A82" s="132" t="s">
        <v>179</v>
      </c>
      <c r="B82" s="343" t="s">
        <v>180</v>
      </c>
      <c r="C82" s="343"/>
      <c r="D82" s="347" t="s">
        <v>157</v>
      </c>
    </row>
    <row r="83" spans="1:4" ht="31.5">
      <c r="A83" s="146" t="s">
        <v>377</v>
      </c>
      <c r="B83" s="147" t="s">
        <v>155</v>
      </c>
      <c r="C83" s="147" t="s">
        <v>181</v>
      </c>
      <c r="D83" s="325"/>
    </row>
    <row r="84" spans="1:4" ht="15.75">
      <c r="A84" s="129" t="s">
        <v>242</v>
      </c>
      <c r="B84" s="71">
        <v>300</v>
      </c>
      <c r="C84" s="129">
        <v>300</v>
      </c>
      <c r="D84" s="149">
        <v>298</v>
      </c>
    </row>
    <row r="85" spans="1:4" ht="16.5" thickBot="1">
      <c r="A85" s="130" t="s">
        <v>243</v>
      </c>
      <c r="B85" s="137">
        <v>6700</v>
      </c>
      <c r="C85" s="130">
        <v>6924</v>
      </c>
      <c r="D85" s="150">
        <v>224</v>
      </c>
    </row>
    <row r="86" spans="1:4" ht="16.5" thickBot="1">
      <c r="A86" s="143" t="s">
        <v>212</v>
      </c>
      <c r="B86" s="144">
        <f>SUM(B84:B85)</f>
        <v>7000</v>
      </c>
      <c r="C86" s="144">
        <f>SUM(C84:C85)</f>
        <v>7224</v>
      </c>
      <c r="D86" s="144">
        <f>SUM(D84:D85)</f>
        <v>522</v>
      </c>
    </row>
    <row r="87" ht="15.75">
      <c r="A87" s="5"/>
    </row>
    <row r="88" spans="1:4" ht="15.75">
      <c r="A88" s="336" t="s">
        <v>619</v>
      </c>
      <c r="B88" s="336"/>
      <c r="C88" s="336"/>
      <c r="D88" s="336"/>
    </row>
    <row r="89" ht="15.75">
      <c r="A89" s="5"/>
    </row>
    <row r="90" spans="1:5" ht="15.75">
      <c r="A90" s="336" t="s">
        <v>469</v>
      </c>
      <c r="B90" s="336"/>
      <c r="C90" s="336"/>
      <c r="D90" s="336"/>
      <c r="E90" s="336"/>
    </row>
    <row r="91" spans="1:4" ht="15.75">
      <c r="A91" s="336"/>
      <c r="B91" s="336"/>
      <c r="C91" s="336"/>
      <c r="D91" s="336"/>
    </row>
    <row r="92" spans="1:4" ht="18.75">
      <c r="A92" s="337" t="s">
        <v>455</v>
      </c>
      <c r="B92" s="337"/>
      <c r="C92" s="337"/>
      <c r="D92" s="337"/>
    </row>
    <row r="93" ht="15.75">
      <c r="A93" s="5"/>
    </row>
    <row r="94" spans="1:4" ht="18.75">
      <c r="A94" s="337" t="s">
        <v>464</v>
      </c>
      <c r="B94" s="337"/>
      <c r="C94" s="337"/>
      <c r="D94" s="337"/>
    </row>
    <row r="95" ht="15.75">
      <c r="A95" s="26"/>
    </row>
    <row r="96" ht="16.5" thickBot="1">
      <c r="D96" s="6" t="s">
        <v>152</v>
      </c>
    </row>
    <row r="97" spans="1:9" ht="15.75">
      <c r="A97" s="132" t="s">
        <v>179</v>
      </c>
      <c r="B97" s="343" t="s">
        <v>180</v>
      </c>
      <c r="C97" s="343"/>
      <c r="D97" s="347" t="s">
        <v>157</v>
      </c>
      <c r="I97" s="26"/>
    </row>
    <row r="98" spans="1:4" ht="16.5" customHeight="1" thickBot="1">
      <c r="A98" s="134" t="s">
        <v>208</v>
      </c>
      <c r="B98" s="135" t="s">
        <v>155</v>
      </c>
      <c r="C98" s="135" t="s">
        <v>181</v>
      </c>
      <c r="D98" s="348"/>
    </row>
    <row r="99" spans="1:4" ht="27" customHeight="1" thickBot="1">
      <c r="A99" s="130" t="s">
        <v>211</v>
      </c>
      <c r="B99" s="137">
        <v>108</v>
      </c>
      <c r="C99" s="137">
        <v>900</v>
      </c>
      <c r="D99" s="137">
        <v>900</v>
      </c>
    </row>
    <row r="100" spans="1:4" ht="13.5" customHeight="1" thickBot="1">
      <c r="A100" s="143" t="s">
        <v>212</v>
      </c>
      <c r="B100" s="144">
        <f>SUM(B99)</f>
        <v>108</v>
      </c>
      <c r="C100" s="144">
        <f>SUM(C99)</f>
        <v>900</v>
      </c>
      <c r="D100" s="144">
        <f>SUM(D99)</f>
        <v>900</v>
      </c>
    </row>
    <row r="102" spans="1:4" ht="15.75">
      <c r="A102" s="336" t="s">
        <v>620</v>
      </c>
      <c r="B102" s="336"/>
      <c r="C102" s="336"/>
      <c r="D102" s="336"/>
    </row>
    <row r="103" ht="15.75">
      <c r="A103" s="5"/>
    </row>
    <row r="104" ht="15.75">
      <c r="A104" s="5"/>
    </row>
    <row r="105" ht="15.75">
      <c r="A105" s="5"/>
    </row>
    <row r="106" spans="1:5" ht="15.75">
      <c r="A106" s="336" t="s">
        <v>469</v>
      </c>
      <c r="B106" s="336"/>
      <c r="C106" s="336"/>
      <c r="D106" s="336"/>
      <c r="E106" s="336"/>
    </row>
    <row r="107" spans="1:4" ht="15.75">
      <c r="A107" s="336"/>
      <c r="B107" s="336"/>
      <c r="C107" s="336"/>
      <c r="D107" s="336"/>
    </row>
    <row r="108" spans="1:4" ht="18.75">
      <c r="A108" s="337" t="s">
        <v>455</v>
      </c>
      <c r="B108" s="337"/>
      <c r="C108" s="337"/>
      <c r="D108" s="337"/>
    </row>
    <row r="109" ht="15.75">
      <c r="A109" s="5"/>
    </row>
    <row r="110" spans="1:4" ht="18.75">
      <c r="A110" s="337" t="s">
        <v>464</v>
      </c>
      <c r="B110" s="337"/>
      <c r="C110" s="337"/>
      <c r="D110" s="337"/>
    </row>
    <row r="111" ht="15.75">
      <c r="A111" s="26"/>
    </row>
    <row r="112" ht="15.75">
      <c r="A112" s="26"/>
    </row>
    <row r="113" spans="4:9" ht="16.5" thickBot="1">
      <c r="D113" s="6" t="s">
        <v>152</v>
      </c>
      <c r="I113" s="26"/>
    </row>
    <row r="114" spans="1:4" ht="16.5" customHeight="1">
      <c r="A114" s="132" t="s">
        <v>179</v>
      </c>
      <c r="B114" s="343" t="s">
        <v>180</v>
      </c>
      <c r="C114" s="343"/>
      <c r="D114" s="347" t="s">
        <v>157</v>
      </c>
    </row>
    <row r="115" spans="1:4" ht="15.75" customHeight="1" thickBot="1">
      <c r="A115" s="134" t="s">
        <v>245</v>
      </c>
      <c r="B115" s="135" t="s">
        <v>155</v>
      </c>
      <c r="C115" s="135" t="s">
        <v>181</v>
      </c>
      <c r="D115" s="348"/>
    </row>
    <row r="116" spans="1:4" ht="21" customHeight="1">
      <c r="A116" s="130" t="s">
        <v>214</v>
      </c>
      <c r="B116" s="137">
        <v>360</v>
      </c>
      <c r="C116" s="137">
        <v>660</v>
      </c>
      <c r="D116" s="137">
        <v>720</v>
      </c>
    </row>
    <row r="117" spans="1:4" ht="21" customHeight="1" thickBot="1">
      <c r="A117" s="278" t="s">
        <v>215</v>
      </c>
      <c r="B117" s="203"/>
      <c r="C117" s="203">
        <v>108</v>
      </c>
      <c r="D117" s="203">
        <v>108</v>
      </c>
    </row>
    <row r="118" spans="1:4" ht="32.25" customHeight="1" thickBot="1">
      <c r="A118" s="143" t="s">
        <v>212</v>
      </c>
      <c r="B118" s="144">
        <f>SUM(B116)</f>
        <v>360</v>
      </c>
      <c r="C118" s="144">
        <f>SUM(C116:C117)</f>
        <v>768</v>
      </c>
      <c r="D118" s="144">
        <f>SUM(D116:D117)</f>
        <v>828</v>
      </c>
    </row>
  </sheetData>
  <mergeCells count="49">
    <mergeCell ref="D114:D115"/>
    <mergeCell ref="A108:D108"/>
    <mergeCell ref="A110:D110"/>
    <mergeCell ref="B82:C82"/>
    <mergeCell ref="D82:D83"/>
    <mergeCell ref="B97:C97"/>
    <mergeCell ref="D97:D98"/>
    <mergeCell ref="A88:D88"/>
    <mergeCell ref="A94:D94"/>
    <mergeCell ref="A102:D102"/>
    <mergeCell ref="A107:D107"/>
    <mergeCell ref="A91:D91"/>
    <mergeCell ref="A92:D92"/>
    <mergeCell ref="A90:E90"/>
    <mergeCell ref="A106:E106"/>
    <mergeCell ref="A76:D76"/>
    <mergeCell ref="A77:D77"/>
    <mergeCell ref="A79:D79"/>
    <mergeCell ref="A75:E75"/>
    <mergeCell ref="D19:D20"/>
    <mergeCell ref="A26:D26"/>
    <mergeCell ref="A31:D31"/>
    <mergeCell ref="B19:B20"/>
    <mergeCell ref="D15:D16"/>
    <mergeCell ref="D17:D18"/>
    <mergeCell ref="B17:B18"/>
    <mergeCell ref="B15:B16"/>
    <mergeCell ref="A1:D1"/>
    <mergeCell ref="A5:D5"/>
    <mergeCell ref="A7:D7"/>
    <mergeCell ref="A9:D9"/>
    <mergeCell ref="A32:D32"/>
    <mergeCell ref="A34:D34"/>
    <mergeCell ref="D37:D38"/>
    <mergeCell ref="A52:D52"/>
    <mergeCell ref="D63:D64"/>
    <mergeCell ref="A57:D57"/>
    <mergeCell ref="A58:D58"/>
    <mergeCell ref="A56:E56"/>
    <mergeCell ref="B114:C114"/>
    <mergeCell ref="C17:C18"/>
    <mergeCell ref="C15:C16"/>
    <mergeCell ref="B12:C12"/>
    <mergeCell ref="B37:C37"/>
    <mergeCell ref="C19:C20"/>
    <mergeCell ref="B63:C63"/>
    <mergeCell ref="A60:D60"/>
    <mergeCell ref="A71:D71"/>
    <mergeCell ref="A30:E30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25" max="255" man="1"/>
    <brk id="51" max="255" man="1"/>
    <brk id="70" max="255" man="1"/>
    <brk id="8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97">
      <selection activeCell="A85" sqref="A85:E85"/>
    </sheetView>
  </sheetViews>
  <sheetFormatPr defaultColWidth="9.00390625" defaultRowHeight="12.75"/>
  <cols>
    <col min="1" max="1" width="42.875" style="0" customWidth="1"/>
    <col min="2" max="2" width="10.125" style="0" customWidth="1"/>
    <col min="3" max="3" width="14.25390625" style="0" customWidth="1"/>
    <col min="4" max="4" width="13.125" style="0" customWidth="1"/>
    <col min="5" max="5" width="34.625" style="0" customWidth="1"/>
  </cols>
  <sheetData>
    <row r="1" spans="1:5" ht="15.75">
      <c r="A1" s="336" t="s">
        <v>621</v>
      </c>
      <c r="B1" s="336"/>
      <c r="C1" s="336"/>
      <c r="D1" s="336"/>
      <c r="E1" s="336"/>
    </row>
    <row r="2" ht="20.25">
      <c r="A2" s="28"/>
    </row>
    <row r="3" spans="1:5" ht="27.75" customHeight="1">
      <c r="A3" s="337" t="s">
        <v>471</v>
      </c>
      <c r="B3" s="337"/>
      <c r="C3" s="337"/>
      <c r="D3" s="337"/>
      <c r="E3" s="337"/>
    </row>
    <row r="4" spans="1:5" ht="18.75">
      <c r="A4" s="337" t="s">
        <v>367</v>
      </c>
      <c r="B4" s="337"/>
      <c r="C4" s="337"/>
      <c r="D4" s="337"/>
      <c r="E4" s="337"/>
    </row>
    <row r="5" spans="1:5" ht="18.75">
      <c r="A5" s="337" t="s">
        <v>456</v>
      </c>
      <c r="B5" s="337"/>
      <c r="C5" s="337"/>
      <c r="D5" s="337"/>
      <c r="E5" s="337"/>
    </row>
    <row r="6" ht="18.75">
      <c r="A6" s="1"/>
    </row>
    <row r="7" spans="1:5" ht="18.75">
      <c r="A7" s="337" t="s">
        <v>464</v>
      </c>
      <c r="B7" s="337"/>
      <c r="C7" s="337"/>
      <c r="D7" s="337"/>
      <c r="E7" s="337"/>
    </row>
    <row r="8" spans="5:17" ht="22.5" customHeight="1" thickBot="1">
      <c r="E8" s="122" t="s">
        <v>152</v>
      </c>
      <c r="Q8" s="4"/>
    </row>
    <row r="9" spans="1:5" ht="18.75">
      <c r="A9" s="102" t="s">
        <v>258</v>
      </c>
      <c r="B9" s="342" t="s">
        <v>180</v>
      </c>
      <c r="C9" s="342"/>
      <c r="D9" s="326" t="s">
        <v>157</v>
      </c>
      <c r="E9" s="125" t="s">
        <v>259</v>
      </c>
    </row>
    <row r="10" spans="1:5" ht="18.75" customHeight="1" thickBot="1">
      <c r="A10" s="103" t="s">
        <v>260</v>
      </c>
      <c r="B10" s="104" t="s">
        <v>155</v>
      </c>
      <c r="C10" s="104" t="s">
        <v>181</v>
      </c>
      <c r="D10" s="327"/>
      <c r="E10" s="51" t="s">
        <v>261</v>
      </c>
    </row>
    <row r="11" spans="1:5" ht="37.5" customHeight="1">
      <c r="A11" s="116" t="s">
        <v>262</v>
      </c>
      <c r="B11" s="101">
        <v>3900</v>
      </c>
      <c r="C11" s="101">
        <v>8385</v>
      </c>
      <c r="D11" s="101">
        <v>6401</v>
      </c>
      <c r="E11" s="117" t="s">
        <v>263</v>
      </c>
    </row>
    <row r="12" spans="1:5" ht="36" customHeight="1">
      <c r="A12" s="112" t="s">
        <v>264</v>
      </c>
      <c r="B12" s="100">
        <v>0</v>
      </c>
      <c r="C12" s="100">
        <v>0</v>
      </c>
      <c r="D12" s="100">
        <v>0</v>
      </c>
      <c r="E12" s="113" t="s">
        <v>265</v>
      </c>
    </row>
    <row r="13" spans="1:5" ht="48" customHeight="1">
      <c r="A13" s="112" t="s">
        <v>266</v>
      </c>
      <c r="B13" s="100">
        <v>6700</v>
      </c>
      <c r="C13" s="100">
        <v>6700</v>
      </c>
      <c r="D13" s="100">
        <v>0</v>
      </c>
      <c r="E13" s="113" t="s">
        <v>267</v>
      </c>
    </row>
    <row r="14" spans="1:5" ht="48.75" customHeight="1">
      <c r="A14" s="112" t="s">
        <v>268</v>
      </c>
      <c r="B14" s="100">
        <v>0</v>
      </c>
      <c r="C14" s="100">
        <v>900</v>
      </c>
      <c r="D14" s="100">
        <v>900</v>
      </c>
      <c r="E14" s="113" t="s">
        <v>269</v>
      </c>
    </row>
    <row r="15" spans="1:5" ht="41.25" customHeight="1" thickBot="1">
      <c r="A15" s="118" t="s">
        <v>270</v>
      </c>
      <c r="B15" s="105"/>
      <c r="C15" s="105">
        <v>0</v>
      </c>
      <c r="D15" s="105">
        <v>0</v>
      </c>
      <c r="E15" s="119" t="s">
        <v>271</v>
      </c>
    </row>
    <row r="16" spans="1:5" ht="19.5" thickBot="1">
      <c r="A16" s="106" t="s">
        <v>272</v>
      </c>
      <c r="B16" s="107">
        <f>SUM(B11:B15)</f>
        <v>10600</v>
      </c>
      <c r="C16" s="107">
        <f>SUM(C11:C15)</f>
        <v>15985</v>
      </c>
      <c r="D16" s="107">
        <f>SUM(D11:D15)</f>
        <v>7301</v>
      </c>
      <c r="E16" s="108"/>
    </row>
    <row r="17" spans="1:5" ht="15.75">
      <c r="A17" s="310" t="s">
        <v>622</v>
      </c>
      <c r="B17" s="310"/>
      <c r="C17" s="310"/>
      <c r="D17" s="310"/>
      <c r="E17" s="310"/>
    </row>
    <row r="18" ht="18.75">
      <c r="A18" s="1"/>
    </row>
    <row r="19" spans="1:5" ht="18.75">
      <c r="A19" s="337" t="s">
        <v>472</v>
      </c>
      <c r="B19" s="337"/>
      <c r="C19" s="337"/>
      <c r="D19" s="337"/>
      <c r="E19" s="337"/>
    </row>
    <row r="20" ht="20.25">
      <c r="A20" s="28" t="s">
        <v>150</v>
      </c>
    </row>
    <row r="21" spans="1:5" ht="18.75">
      <c r="A21" s="337" t="s">
        <v>368</v>
      </c>
      <c r="B21" s="337"/>
      <c r="C21" s="337"/>
      <c r="D21" s="337"/>
      <c r="E21" s="337"/>
    </row>
    <row r="22" ht="18.75">
      <c r="A22" s="29"/>
    </row>
    <row r="23" spans="1:5" ht="18.75">
      <c r="A23" s="337" t="s">
        <v>473</v>
      </c>
      <c r="B23" s="337"/>
      <c r="C23" s="337"/>
      <c r="D23" s="337"/>
      <c r="E23" s="337"/>
    </row>
    <row r="24" spans="5:17" ht="21" customHeight="1" thickBot="1">
      <c r="E24" s="122" t="s">
        <v>152</v>
      </c>
      <c r="Q24" s="34"/>
    </row>
    <row r="25" spans="1:5" ht="19.5" thickBot="1">
      <c r="A25" s="32" t="s">
        <v>258</v>
      </c>
      <c r="B25" s="316" t="s">
        <v>180</v>
      </c>
      <c r="C25" s="317"/>
      <c r="D25" s="115"/>
      <c r="E25" s="32" t="s">
        <v>273</v>
      </c>
    </row>
    <row r="26" spans="1:5" ht="18.75" customHeight="1">
      <c r="A26" s="24" t="s">
        <v>274</v>
      </c>
      <c r="B26" s="328" t="s">
        <v>155</v>
      </c>
      <c r="C26" s="328" t="s">
        <v>181</v>
      </c>
      <c r="D26" s="24" t="s">
        <v>157</v>
      </c>
      <c r="E26" s="315" t="s">
        <v>261</v>
      </c>
    </row>
    <row r="27" spans="1:5" ht="18.75" customHeight="1" thickBot="1">
      <c r="A27" s="33" t="s">
        <v>275</v>
      </c>
      <c r="B27" s="329"/>
      <c r="C27" s="329"/>
      <c r="D27" s="33"/>
      <c r="E27" s="329"/>
    </row>
    <row r="28" spans="1:5" ht="18.75">
      <c r="A28" s="109" t="s">
        <v>190</v>
      </c>
      <c r="B28" s="110"/>
      <c r="C28" s="110">
        <v>766</v>
      </c>
      <c r="D28" s="110">
        <v>766</v>
      </c>
      <c r="E28" s="111" t="s">
        <v>476</v>
      </c>
    </row>
    <row r="29" spans="1:5" ht="37.5">
      <c r="A29" s="116" t="s">
        <v>474</v>
      </c>
      <c r="B29" s="101"/>
      <c r="C29" s="101">
        <v>1173</v>
      </c>
      <c r="D29" s="101">
        <v>1173</v>
      </c>
      <c r="E29" s="117" t="s">
        <v>477</v>
      </c>
    </row>
    <row r="30" spans="1:5" ht="18.75">
      <c r="A30" s="116" t="s">
        <v>475</v>
      </c>
      <c r="B30" s="101">
        <v>600</v>
      </c>
      <c r="C30" s="101">
        <v>600</v>
      </c>
      <c r="D30" s="101">
        <v>536</v>
      </c>
      <c r="E30" s="117" t="s">
        <v>478</v>
      </c>
    </row>
    <row r="31" spans="1:5" ht="18.75">
      <c r="A31" s="116" t="s">
        <v>475</v>
      </c>
      <c r="B31" s="101"/>
      <c r="C31" s="101">
        <v>26</v>
      </c>
      <c r="D31" s="101">
        <v>26</v>
      </c>
      <c r="E31" s="117" t="s">
        <v>479</v>
      </c>
    </row>
    <row r="32" spans="1:5" ht="18.75">
      <c r="A32" s="116" t="s">
        <v>227</v>
      </c>
      <c r="B32" s="101"/>
      <c r="C32" s="101">
        <v>444</v>
      </c>
      <c r="D32" s="101">
        <v>444</v>
      </c>
      <c r="E32" s="117" t="s">
        <v>480</v>
      </c>
    </row>
    <row r="33" spans="1:5" ht="18.75">
      <c r="A33" s="116" t="s">
        <v>228</v>
      </c>
      <c r="B33" s="101"/>
      <c r="C33" s="101">
        <v>2034</v>
      </c>
      <c r="D33" s="101">
        <v>2034</v>
      </c>
      <c r="E33" s="117" t="s">
        <v>481</v>
      </c>
    </row>
    <row r="34" spans="1:5" ht="18.75">
      <c r="A34" s="116" t="s">
        <v>238</v>
      </c>
      <c r="B34" s="101">
        <v>1920</v>
      </c>
      <c r="C34" s="101">
        <v>1920</v>
      </c>
      <c r="D34" s="101">
        <v>0</v>
      </c>
      <c r="E34" s="117" t="s">
        <v>482</v>
      </c>
    </row>
    <row r="35" spans="1:5" ht="18.75">
      <c r="A35" s="116" t="s">
        <v>370</v>
      </c>
      <c r="B35" s="101">
        <v>1380</v>
      </c>
      <c r="C35" s="101">
        <v>1380</v>
      </c>
      <c r="D35" s="101">
        <v>1380</v>
      </c>
      <c r="E35" s="117" t="s">
        <v>483</v>
      </c>
    </row>
    <row r="36" spans="1:5" ht="19.5" thickBot="1">
      <c r="A36" s="112" t="s">
        <v>370</v>
      </c>
      <c r="B36" s="100"/>
      <c r="C36" s="100">
        <v>42</v>
      </c>
      <c r="D36" s="100">
        <v>42</v>
      </c>
      <c r="E36" s="113" t="s">
        <v>484</v>
      </c>
    </row>
    <row r="37" spans="1:5" ht="21" customHeight="1" thickBot="1">
      <c r="A37" s="106" t="s">
        <v>187</v>
      </c>
      <c r="B37" s="107">
        <f>SUM(B28:B36)</f>
        <v>3900</v>
      </c>
      <c r="C37" s="107">
        <f>SUM(C28:C36)</f>
        <v>8385</v>
      </c>
      <c r="D37" s="107">
        <f>SUM(D28:D36)</f>
        <v>6401</v>
      </c>
      <c r="E37" s="120"/>
    </row>
    <row r="39" spans="1:5" ht="15.75">
      <c r="A39" s="336" t="s">
        <v>623</v>
      </c>
      <c r="B39" s="336"/>
      <c r="C39" s="336"/>
      <c r="D39" s="336"/>
      <c r="E39" s="336"/>
    </row>
    <row r="40" ht="18.75">
      <c r="A40" s="1"/>
    </row>
    <row r="41" ht="18.75">
      <c r="A41" s="1"/>
    </row>
    <row r="42" spans="1:5" ht="18.75">
      <c r="A42" s="337" t="s">
        <v>485</v>
      </c>
      <c r="B42" s="337"/>
      <c r="C42" s="337"/>
      <c r="D42" s="337"/>
      <c r="E42" s="337"/>
    </row>
    <row r="43" ht="18.75">
      <c r="A43" s="1" t="s">
        <v>151</v>
      </c>
    </row>
    <row r="44" spans="1:5" ht="18.75">
      <c r="A44" s="337" t="s">
        <v>371</v>
      </c>
      <c r="B44" s="337"/>
      <c r="C44" s="337"/>
      <c r="D44" s="337"/>
      <c r="E44" s="337"/>
    </row>
    <row r="45" ht="18.75">
      <c r="A45" s="29" t="s">
        <v>151</v>
      </c>
    </row>
    <row r="46" spans="1:5" ht="18.75">
      <c r="A46" s="337" t="s">
        <v>464</v>
      </c>
      <c r="B46" s="337"/>
      <c r="C46" s="337"/>
      <c r="D46" s="337"/>
      <c r="E46" s="337"/>
    </row>
    <row r="47" ht="18.75">
      <c r="A47" s="2"/>
    </row>
    <row r="48" spans="5:17" ht="19.5" thickBot="1">
      <c r="E48" s="122" t="s">
        <v>152</v>
      </c>
      <c r="Q48" s="4"/>
    </row>
    <row r="49" spans="1:5" ht="20.25" thickBot="1" thickTop="1">
      <c r="A49" s="35" t="s">
        <v>258</v>
      </c>
      <c r="B49" s="318" t="s">
        <v>180</v>
      </c>
      <c r="C49" s="319"/>
      <c r="D49" s="36"/>
      <c r="E49" s="37" t="s">
        <v>273</v>
      </c>
    </row>
    <row r="50" spans="1:5" ht="18.75" customHeight="1">
      <c r="A50" s="24" t="s">
        <v>277</v>
      </c>
      <c r="B50" s="328" t="s">
        <v>155</v>
      </c>
      <c r="C50" s="328" t="s">
        <v>181</v>
      </c>
      <c r="D50" s="24" t="s">
        <v>157</v>
      </c>
      <c r="E50" s="315" t="s">
        <v>261</v>
      </c>
    </row>
    <row r="51" spans="1:5" ht="38.25" customHeight="1" thickBot="1">
      <c r="A51" s="38" t="s">
        <v>278</v>
      </c>
      <c r="B51" s="320"/>
      <c r="C51" s="320"/>
      <c r="D51" s="38"/>
      <c r="E51" s="320"/>
    </row>
    <row r="52" spans="1:5" ht="20.25" thickBot="1" thickTop="1">
      <c r="A52" s="39" t="s">
        <v>279</v>
      </c>
      <c r="B52" s="44"/>
      <c r="C52" s="30"/>
      <c r="D52" s="30"/>
      <c r="E52" s="40"/>
    </row>
    <row r="53" spans="1:5" ht="18.75">
      <c r="A53" s="42"/>
      <c r="B53" s="321"/>
      <c r="C53" s="321">
        <f>SUM(C52)</f>
        <v>0</v>
      </c>
      <c r="D53" s="321">
        <f>SUM(D52)</f>
        <v>0</v>
      </c>
      <c r="E53" s="323"/>
    </row>
    <row r="54" spans="1:5" ht="19.5" customHeight="1" thickBot="1">
      <c r="A54" s="43" t="s">
        <v>212</v>
      </c>
      <c r="B54" s="322"/>
      <c r="C54" s="322"/>
      <c r="D54" s="322"/>
      <c r="E54" s="324"/>
    </row>
    <row r="56" spans="1:5" ht="15.75">
      <c r="A56" s="336" t="s">
        <v>624</v>
      </c>
      <c r="B56" s="336"/>
      <c r="C56" s="336"/>
      <c r="D56" s="336"/>
      <c r="E56" s="336"/>
    </row>
    <row r="57" ht="18.75">
      <c r="A57" s="1"/>
    </row>
    <row r="58" spans="1:5" ht="18.75">
      <c r="A58" s="337" t="s">
        <v>471</v>
      </c>
      <c r="B58" s="337"/>
      <c r="C58" s="337"/>
      <c r="D58" s="337"/>
      <c r="E58" s="337"/>
    </row>
    <row r="59" ht="18.75">
      <c r="A59" s="1"/>
    </row>
    <row r="60" spans="1:5" ht="18.75">
      <c r="A60" s="337" t="s">
        <v>368</v>
      </c>
      <c r="B60" s="337"/>
      <c r="C60" s="337"/>
      <c r="D60" s="337"/>
      <c r="E60" s="337"/>
    </row>
    <row r="61" ht="18.75">
      <c r="A61" s="1"/>
    </row>
    <row r="62" spans="1:5" ht="18.75">
      <c r="A62" s="337" t="s">
        <v>464</v>
      </c>
      <c r="B62" s="337"/>
      <c r="C62" s="337"/>
      <c r="D62" s="337"/>
      <c r="E62" s="337"/>
    </row>
    <row r="63" spans="5:17" ht="19.5" thickBot="1">
      <c r="E63" s="122" t="s">
        <v>152</v>
      </c>
      <c r="Q63" s="45"/>
    </row>
    <row r="64" spans="1:5" ht="19.5" thickBot="1">
      <c r="A64" s="32" t="s">
        <v>258</v>
      </c>
      <c r="B64" s="316" t="s">
        <v>180</v>
      </c>
      <c r="C64" s="317"/>
      <c r="D64" s="115"/>
      <c r="E64" s="32" t="s">
        <v>273</v>
      </c>
    </row>
    <row r="65" spans="1:5" ht="18.75">
      <c r="A65" s="24" t="s">
        <v>255</v>
      </c>
      <c r="B65" s="328" t="s">
        <v>155</v>
      </c>
      <c r="C65" s="328" t="s">
        <v>181</v>
      </c>
      <c r="D65" s="24" t="s">
        <v>157</v>
      </c>
      <c r="E65" s="315" t="s">
        <v>261</v>
      </c>
    </row>
    <row r="66" spans="1:5" ht="19.5" thickBot="1">
      <c r="A66" s="33" t="s">
        <v>256</v>
      </c>
      <c r="B66" s="329"/>
      <c r="C66" s="329"/>
      <c r="D66" s="33"/>
      <c r="E66" s="329"/>
    </row>
    <row r="67" spans="1:5" ht="19.5" thickBot="1">
      <c r="A67" s="112" t="s">
        <v>280</v>
      </c>
      <c r="B67" s="100">
        <v>6700</v>
      </c>
      <c r="C67" s="100">
        <v>6700</v>
      </c>
      <c r="D67" s="100">
        <v>0</v>
      </c>
      <c r="E67" s="113" t="s">
        <v>486</v>
      </c>
    </row>
    <row r="68" spans="1:5" ht="25.5" customHeight="1" thickBot="1">
      <c r="A68" s="123" t="s">
        <v>212</v>
      </c>
      <c r="B68" s="98">
        <f>SUM(B67)</f>
        <v>6700</v>
      </c>
      <c r="C68" s="98">
        <f>SUM(C67)</f>
        <v>6700</v>
      </c>
      <c r="D68" s="98">
        <f>SUM(D67)</f>
        <v>0</v>
      </c>
      <c r="E68" s="124"/>
    </row>
    <row r="69" ht="18.75">
      <c r="A69" s="2"/>
    </row>
    <row r="70" ht="27" customHeight="1"/>
    <row r="71" spans="1:5" ht="15.75">
      <c r="A71" s="336" t="s">
        <v>625</v>
      </c>
      <c r="B71" s="336"/>
      <c r="C71" s="336"/>
      <c r="D71" s="336"/>
      <c r="E71" s="336"/>
    </row>
    <row r="72" ht="18.75">
      <c r="A72" s="1"/>
    </row>
    <row r="73" spans="1:5" ht="18.75">
      <c r="A73" s="337" t="s">
        <v>487</v>
      </c>
      <c r="B73" s="337"/>
      <c r="C73" s="337"/>
      <c r="D73" s="337"/>
      <c r="E73" s="337"/>
    </row>
    <row r="74" ht="18.75">
      <c r="A74" s="1"/>
    </row>
    <row r="75" spans="1:5" ht="18.75">
      <c r="A75" s="337" t="s">
        <v>368</v>
      </c>
      <c r="B75" s="337"/>
      <c r="C75" s="337"/>
      <c r="D75" s="337"/>
      <c r="E75" s="337"/>
    </row>
    <row r="76" spans="1:5" ht="18.75">
      <c r="A76" s="1"/>
      <c r="B76" s="1"/>
      <c r="C76" s="1"/>
      <c r="D76" s="1"/>
      <c r="E76" s="1"/>
    </row>
    <row r="77" spans="1:5" ht="18.75">
      <c r="A77" s="337" t="s">
        <v>464</v>
      </c>
      <c r="B77" s="337"/>
      <c r="C77" s="337"/>
      <c r="D77" s="337"/>
      <c r="E77" s="337"/>
    </row>
    <row r="78" spans="5:17" ht="19.5" thickBot="1">
      <c r="E78" s="122" t="s">
        <v>152</v>
      </c>
      <c r="Q78" s="4"/>
    </row>
    <row r="79" spans="1:5" ht="19.5" thickBot="1">
      <c r="A79" s="32" t="s">
        <v>258</v>
      </c>
      <c r="B79" s="316" t="s">
        <v>180</v>
      </c>
      <c r="C79" s="317"/>
      <c r="D79" s="115"/>
      <c r="E79" s="32" t="s">
        <v>273</v>
      </c>
    </row>
    <row r="80" spans="1:5" ht="38.25" thickBot="1">
      <c r="A80" s="33" t="s">
        <v>281</v>
      </c>
      <c r="B80" s="51" t="s">
        <v>155</v>
      </c>
      <c r="C80" s="114" t="s">
        <v>181</v>
      </c>
      <c r="D80" s="151" t="s">
        <v>157</v>
      </c>
      <c r="E80" s="33" t="s">
        <v>261</v>
      </c>
    </row>
    <row r="81" spans="1:5" ht="19.5" thickBot="1">
      <c r="A81" s="126" t="s">
        <v>283</v>
      </c>
      <c r="B81" s="101"/>
      <c r="C81" s="101">
        <v>900</v>
      </c>
      <c r="D81" s="101">
        <v>900</v>
      </c>
      <c r="E81" s="117" t="s">
        <v>488</v>
      </c>
    </row>
    <row r="82" spans="1:5" ht="37.5" customHeight="1" thickBot="1">
      <c r="A82" s="123" t="s">
        <v>187</v>
      </c>
      <c r="B82" s="98">
        <f>SUM(B81:B81)</f>
        <v>0</v>
      </c>
      <c r="C82" s="98">
        <f>SUM(C81:C81)</f>
        <v>900</v>
      </c>
      <c r="D82" s="98">
        <f>SUM(D81:D81)</f>
        <v>900</v>
      </c>
      <c r="E82" s="124"/>
    </row>
    <row r="83" ht="18.75">
      <c r="A83" s="2"/>
    </row>
    <row r="85" spans="1:5" ht="15.75">
      <c r="A85" s="336" t="s">
        <v>626</v>
      </c>
      <c r="B85" s="336"/>
      <c r="C85" s="336"/>
      <c r="D85" s="336"/>
      <c r="E85" s="336"/>
    </row>
    <row r="86" ht="18.75">
      <c r="A86" s="1"/>
    </row>
    <row r="87" spans="1:5" ht="18.75">
      <c r="A87" s="337" t="s">
        <v>485</v>
      </c>
      <c r="B87" s="337"/>
      <c r="C87" s="337"/>
      <c r="D87" s="337"/>
      <c r="E87" s="337"/>
    </row>
    <row r="88" ht="18.75">
      <c r="A88" s="1" t="s">
        <v>151</v>
      </c>
    </row>
    <row r="89" spans="1:5" ht="18.75">
      <c r="A89" s="337" t="s">
        <v>371</v>
      </c>
      <c r="B89" s="337"/>
      <c r="C89" s="337"/>
      <c r="D89" s="337"/>
      <c r="E89" s="337"/>
    </row>
    <row r="90" ht="18.75">
      <c r="A90" s="29" t="s">
        <v>151</v>
      </c>
    </row>
    <row r="91" spans="1:5" ht="18.75">
      <c r="A91" s="337" t="s">
        <v>464</v>
      </c>
      <c r="B91" s="337"/>
      <c r="C91" s="337"/>
      <c r="D91" s="337"/>
      <c r="E91" s="337"/>
    </row>
    <row r="92" ht="18.75">
      <c r="A92" s="2"/>
    </row>
    <row r="93" ht="15.75" thickBot="1">
      <c r="E93" s="122" t="s">
        <v>152</v>
      </c>
    </row>
    <row r="94" spans="1:5" ht="20.25" thickBot="1" thickTop="1">
      <c r="A94" s="35" t="s">
        <v>258</v>
      </c>
      <c r="B94" s="318" t="s">
        <v>180</v>
      </c>
      <c r="C94" s="319"/>
      <c r="D94" s="36"/>
      <c r="E94" s="37" t="s">
        <v>273</v>
      </c>
    </row>
    <row r="95" spans="1:5" ht="18.75">
      <c r="A95" s="24" t="s">
        <v>372</v>
      </c>
      <c r="B95" s="328" t="s">
        <v>155</v>
      </c>
      <c r="C95" s="328" t="s">
        <v>181</v>
      </c>
      <c r="D95" s="24" t="s">
        <v>157</v>
      </c>
      <c r="E95" s="315" t="s">
        <v>261</v>
      </c>
    </row>
    <row r="96" spans="1:5" ht="19.5" thickBot="1">
      <c r="A96" s="38" t="s">
        <v>373</v>
      </c>
      <c r="B96" s="320"/>
      <c r="C96" s="320"/>
      <c r="D96" s="38"/>
      <c r="E96" s="320"/>
    </row>
    <row r="97" spans="1:5" ht="20.25" thickBot="1" thickTop="1">
      <c r="A97" s="39" t="s">
        <v>284</v>
      </c>
      <c r="B97" s="44"/>
      <c r="C97" s="30">
        <v>0</v>
      </c>
      <c r="D97" s="30">
        <v>0</v>
      </c>
      <c r="E97" s="40"/>
    </row>
    <row r="98" spans="1:5" ht="18.75">
      <c r="A98" s="42"/>
      <c r="B98" s="321"/>
      <c r="C98" s="321">
        <f>SUM(C97)</f>
        <v>0</v>
      </c>
      <c r="D98" s="321">
        <f>SUM(D97)</f>
        <v>0</v>
      </c>
      <c r="E98" s="323"/>
    </row>
    <row r="99" spans="1:5" ht="19.5" thickBot="1">
      <c r="A99" s="43" t="s">
        <v>212</v>
      </c>
      <c r="B99" s="322"/>
      <c r="C99" s="322"/>
      <c r="D99" s="322"/>
      <c r="E99" s="324"/>
    </row>
  </sheetData>
  <mergeCells count="52">
    <mergeCell ref="B98:B99"/>
    <mergeCell ref="C98:C99"/>
    <mergeCell ref="D98:D99"/>
    <mergeCell ref="E98:E99"/>
    <mergeCell ref="A89:E89"/>
    <mergeCell ref="A91:E91"/>
    <mergeCell ref="B94:C94"/>
    <mergeCell ref="B95:B96"/>
    <mergeCell ref="C95:C96"/>
    <mergeCell ref="E95:E96"/>
    <mergeCell ref="A75:E75"/>
    <mergeCell ref="A77:E77"/>
    <mergeCell ref="A85:E85"/>
    <mergeCell ref="A87:E87"/>
    <mergeCell ref="B79:C79"/>
    <mergeCell ref="A23:E23"/>
    <mergeCell ref="A39:E39"/>
    <mergeCell ref="A42:E42"/>
    <mergeCell ref="A44:E44"/>
    <mergeCell ref="A7:E7"/>
    <mergeCell ref="A17:E17"/>
    <mergeCell ref="A19:E19"/>
    <mergeCell ref="A21:E21"/>
    <mergeCell ref="B9:C9"/>
    <mergeCell ref="A1:E1"/>
    <mergeCell ref="A3:E3"/>
    <mergeCell ref="A4:E4"/>
    <mergeCell ref="A5:E5"/>
    <mergeCell ref="B53:B54"/>
    <mergeCell ref="C53:C54"/>
    <mergeCell ref="E53:E54"/>
    <mergeCell ref="B64:C64"/>
    <mergeCell ref="D53:D54"/>
    <mergeCell ref="A56:E56"/>
    <mergeCell ref="A58:E58"/>
    <mergeCell ref="A60:E60"/>
    <mergeCell ref="A62:E62"/>
    <mergeCell ref="B50:B51"/>
    <mergeCell ref="C50:C51"/>
    <mergeCell ref="E26:E27"/>
    <mergeCell ref="E50:E51"/>
    <mergeCell ref="A46:E46"/>
    <mergeCell ref="A73:E73"/>
    <mergeCell ref="D9:D10"/>
    <mergeCell ref="A71:E71"/>
    <mergeCell ref="B65:B66"/>
    <mergeCell ref="C65:C66"/>
    <mergeCell ref="E65:E66"/>
    <mergeCell ref="B25:C25"/>
    <mergeCell ref="B26:B27"/>
    <mergeCell ref="C26:C27"/>
    <mergeCell ref="B49:C49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16" max="255" man="1"/>
    <brk id="38" max="255" man="1"/>
    <brk id="55" max="255" man="1"/>
    <brk id="70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06">
      <selection activeCell="A99" sqref="A99:E99"/>
    </sheetView>
  </sheetViews>
  <sheetFormatPr defaultColWidth="9.00390625" defaultRowHeight="12.75"/>
  <cols>
    <col min="1" max="1" width="31.00390625" style="0" customWidth="1"/>
    <col min="2" max="2" width="14.00390625" style="0" customWidth="1"/>
    <col min="3" max="4" width="14.875" style="0" customWidth="1"/>
    <col min="5" max="5" width="33.00390625" style="0" customWidth="1"/>
  </cols>
  <sheetData>
    <row r="1" spans="1:5" ht="15.75">
      <c r="A1" s="336" t="s">
        <v>627</v>
      </c>
      <c r="B1" s="336"/>
      <c r="C1" s="336"/>
      <c r="D1" s="336"/>
      <c r="E1" s="336"/>
    </row>
    <row r="2" ht="18.75">
      <c r="A2" s="49"/>
    </row>
    <row r="3" spans="1:5" ht="16.5">
      <c r="A3" s="311" t="s">
        <v>471</v>
      </c>
      <c r="B3" s="311"/>
      <c r="C3" s="311"/>
      <c r="D3" s="311"/>
      <c r="E3" s="311"/>
    </row>
    <row r="4" ht="18.75">
      <c r="A4" s="1" t="s">
        <v>285</v>
      </c>
    </row>
    <row r="5" spans="1:5" ht="18.75">
      <c r="A5" s="337" t="s">
        <v>457</v>
      </c>
      <c r="B5" s="337"/>
      <c r="C5" s="337"/>
      <c r="D5" s="337"/>
      <c r="E5" s="337"/>
    </row>
    <row r="6" spans="1:5" ht="18.75">
      <c r="A6" s="337" t="s">
        <v>187</v>
      </c>
      <c r="B6" s="337"/>
      <c r="C6" s="337"/>
      <c r="D6" s="337"/>
      <c r="E6" s="337"/>
    </row>
    <row r="7" spans="1:5" ht="18.75">
      <c r="A7" s="337" t="s">
        <v>464</v>
      </c>
      <c r="B7" s="337"/>
      <c r="C7" s="337"/>
      <c r="D7" s="337"/>
      <c r="E7" s="337"/>
    </row>
    <row r="8" ht="19.5" thickBot="1">
      <c r="E8" s="45" t="s">
        <v>286</v>
      </c>
    </row>
    <row r="9" spans="1:5" ht="18.75">
      <c r="A9" s="32" t="s">
        <v>287</v>
      </c>
      <c r="B9" s="353" t="s">
        <v>154</v>
      </c>
      <c r="C9" s="354"/>
      <c r="D9" s="115" t="s">
        <v>157</v>
      </c>
      <c r="E9" s="32" t="s">
        <v>289</v>
      </c>
    </row>
    <row r="10" spans="1:5" ht="19.5" thickBot="1">
      <c r="A10" s="33" t="s">
        <v>288</v>
      </c>
      <c r="B10" s="51" t="s">
        <v>155</v>
      </c>
      <c r="C10" s="51" t="s">
        <v>181</v>
      </c>
      <c r="D10" s="151"/>
      <c r="E10" s="33" t="s">
        <v>261</v>
      </c>
    </row>
    <row r="11" spans="1:5" ht="18.75" customHeight="1">
      <c r="A11" s="47"/>
      <c r="B11" s="355">
        <v>109195</v>
      </c>
      <c r="C11" s="355">
        <v>174401</v>
      </c>
      <c r="D11" s="355">
        <v>129937</v>
      </c>
      <c r="E11" s="356" t="s">
        <v>290</v>
      </c>
    </row>
    <row r="12" spans="1:5" ht="24" customHeight="1" thickBot="1">
      <c r="A12" s="39" t="s">
        <v>188</v>
      </c>
      <c r="B12" s="313"/>
      <c r="C12" s="313"/>
      <c r="D12" s="313"/>
      <c r="E12" s="352"/>
    </row>
    <row r="13" spans="1:5" ht="18.75">
      <c r="A13" s="47"/>
      <c r="B13" s="312">
        <v>348</v>
      </c>
      <c r="C13" s="312">
        <v>510</v>
      </c>
      <c r="D13" s="312">
        <v>432</v>
      </c>
      <c r="E13" s="314" t="s">
        <v>291</v>
      </c>
    </row>
    <row r="14" spans="1:5" ht="42.75" customHeight="1" thickBot="1">
      <c r="A14" s="39" t="s">
        <v>201</v>
      </c>
      <c r="B14" s="313"/>
      <c r="C14" s="313"/>
      <c r="D14" s="313"/>
      <c r="E14" s="352"/>
    </row>
    <row r="15" spans="1:5" ht="25.5" customHeight="1">
      <c r="A15" s="47" t="s">
        <v>292</v>
      </c>
      <c r="B15" s="312">
        <v>300</v>
      </c>
      <c r="C15" s="312">
        <v>524</v>
      </c>
      <c r="D15" s="312">
        <v>522</v>
      </c>
      <c r="E15" s="314" t="s">
        <v>294</v>
      </c>
    </row>
    <row r="16" spans="1:5" ht="19.5" thickBot="1">
      <c r="A16" s="39" t="s">
        <v>293</v>
      </c>
      <c r="B16" s="313"/>
      <c r="C16" s="313"/>
      <c r="D16" s="313"/>
      <c r="E16" s="352"/>
    </row>
    <row r="17" spans="1:5" ht="37.5">
      <c r="A17" s="47" t="s">
        <v>295</v>
      </c>
      <c r="B17" s="312">
        <v>108</v>
      </c>
      <c r="C17" s="312">
        <v>0</v>
      </c>
      <c r="D17" s="312">
        <v>0</v>
      </c>
      <c r="E17" s="314" t="s">
        <v>296</v>
      </c>
    </row>
    <row r="18" spans="1:5" ht="19.5" thickBot="1">
      <c r="A18" s="39" t="s">
        <v>283</v>
      </c>
      <c r="B18" s="313"/>
      <c r="C18" s="313"/>
      <c r="D18" s="313"/>
      <c r="E18" s="352"/>
    </row>
    <row r="19" spans="1:5" ht="38.25" customHeight="1" thickBot="1">
      <c r="A19" s="39" t="s">
        <v>297</v>
      </c>
      <c r="B19" s="30">
        <v>360</v>
      </c>
      <c r="C19" s="30">
        <v>768</v>
      </c>
      <c r="D19" s="30">
        <v>830</v>
      </c>
      <c r="E19" s="52" t="s">
        <v>298</v>
      </c>
    </row>
    <row r="20" spans="1:5" ht="19.5" customHeight="1" thickBot="1">
      <c r="A20" s="123" t="s">
        <v>299</v>
      </c>
      <c r="B20" s="98">
        <f>SUM(B11:B19)</f>
        <v>110311</v>
      </c>
      <c r="C20" s="98">
        <f>SUM(C11:C19)</f>
        <v>176203</v>
      </c>
      <c r="D20" s="98">
        <f>SUM(D11:D19)</f>
        <v>131721</v>
      </c>
      <c r="E20" s="123"/>
    </row>
    <row r="22" spans="1:5" ht="15.75">
      <c r="A22" s="336" t="s">
        <v>628</v>
      </c>
      <c r="B22" s="336"/>
      <c r="C22" s="336"/>
      <c r="D22" s="336"/>
      <c r="E22" s="336"/>
    </row>
    <row r="23" ht="18.75">
      <c r="A23" s="1"/>
    </row>
    <row r="24" spans="1:5" ht="16.5">
      <c r="A24" s="311" t="s">
        <v>471</v>
      </c>
      <c r="B24" s="311"/>
      <c r="C24" s="311"/>
      <c r="D24" s="311"/>
      <c r="E24" s="311"/>
    </row>
    <row r="25" ht="18.75">
      <c r="A25" s="1" t="s">
        <v>285</v>
      </c>
    </row>
    <row r="26" spans="1:5" ht="18.75">
      <c r="A26" s="337" t="s">
        <v>378</v>
      </c>
      <c r="B26" s="337"/>
      <c r="C26" s="337"/>
      <c r="D26" s="337"/>
      <c r="E26" s="337"/>
    </row>
    <row r="27" spans="1:5" ht="18.75">
      <c r="A27" s="1"/>
      <c r="B27" s="1"/>
      <c r="C27" s="1"/>
      <c r="D27" s="1"/>
      <c r="E27" s="1"/>
    </row>
    <row r="28" spans="1:5" ht="18" customHeight="1">
      <c r="A28" s="337" t="s">
        <v>464</v>
      </c>
      <c r="B28" s="337"/>
      <c r="C28" s="337"/>
      <c r="D28" s="337"/>
      <c r="E28" s="337"/>
    </row>
    <row r="29" ht="18" customHeight="1" thickBot="1">
      <c r="E29" s="45" t="s">
        <v>286</v>
      </c>
    </row>
    <row r="30" spans="1:5" ht="18" customHeight="1">
      <c r="A30" s="32" t="s">
        <v>287</v>
      </c>
      <c r="B30" s="353" t="s">
        <v>154</v>
      </c>
      <c r="C30" s="354"/>
      <c r="D30" s="115" t="s">
        <v>157</v>
      </c>
      <c r="E30" s="32" t="s">
        <v>289</v>
      </c>
    </row>
    <row r="31" spans="1:5" ht="18" customHeight="1" thickBot="1">
      <c r="A31" s="33" t="s">
        <v>188</v>
      </c>
      <c r="B31" s="51" t="s">
        <v>155</v>
      </c>
      <c r="C31" s="51" t="s">
        <v>181</v>
      </c>
      <c r="D31" s="151"/>
      <c r="E31" s="33" t="s">
        <v>261</v>
      </c>
    </row>
    <row r="32" spans="1:5" ht="16.5" thickBot="1">
      <c r="A32" s="53" t="s">
        <v>190</v>
      </c>
      <c r="B32" s="7"/>
      <c r="C32" s="7">
        <v>261</v>
      </c>
      <c r="D32" s="152">
        <v>260</v>
      </c>
      <c r="E32" s="54" t="s">
        <v>489</v>
      </c>
    </row>
    <row r="33" spans="1:5" ht="16.5" thickBot="1">
      <c r="A33" s="283" t="s">
        <v>221</v>
      </c>
      <c r="B33" s="7">
        <v>30055</v>
      </c>
      <c r="C33" s="7">
        <v>30055</v>
      </c>
      <c r="D33" s="152">
        <v>30055</v>
      </c>
      <c r="E33" s="54" t="s">
        <v>490</v>
      </c>
    </row>
    <row r="34" spans="1:5" ht="16.5" thickBot="1">
      <c r="A34" s="55" t="s">
        <v>300</v>
      </c>
      <c r="B34" s="7">
        <v>10305</v>
      </c>
      <c r="C34" s="7">
        <v>10305</v>
      </c>
      <c r="D34" s="152">
        <v>10305</v>
      </c>
      <c r="E34" s="54" t="s">
        <v>491</v>
      </c>
    </row>
    <row r="35" spans="1:5" ht="32.25" thickBot="1">
      <c r="A35" s="55" t="s">
        <v>300</v>
      </c>
      <c r="B35" s="7">
        <v>1200</v>
      </c>
      <c r="C35" s="7">
        <v>1200</v>
      </c>
      <c r="D35" s="152">
        <v>786</v>
      </c>
      <c r="E35" s="54" t="s">
        <v>492</v>
      </c>
    </row>
    <row r="36" spans="1:5" ht="32.25" thickBot="1">
      <c r="A36" s="55" t="s">
        <v>300</v>
      </c>
      <c r="B36" s="7">
        <v>41498</v>
      </c>
      <c r="C36" s="7">
        <v>41498</v>
      </c>
      <c r="D36" s="152">
        <v>0</v>
      </c>
      <c r="E36" s="54" t="s">
        <v>493</v>
      </c>
    </row>
    <row r="37" spans="1:5" ht="16.5" thickBot="1">
      <c r="A37" s="53" t="s">
        <v>301</v>
      </c>
      <c r="B37" s="7"/>
      <c r="C37" s="7">
        <v>1000</v>
      </c>
      <c r="D37" s="152">
        <v>1000</v>
      </c>
      <c r="E37" s="54" t="s">
        <v>494</v>
      </c>
    </row>
    <row r="38" spans="1:5" ht="32.25" thickBot="1">
      <c r="A38" s="53" t="s">
        <v>302</v>
      </c>
      <c r="B38" s="7"/>
      <c r="C38" s="7">
        <v>5352</v>
      </c>
      <c r="D38" s="152">
        <v>5352</v>
      </c>
      <c r="E38" s="54" t="s">
        <v>495</v>
      </c>
    </row>
    <row r="39" spans="1:5" ht="16.5" thickBot="1">
      <c r="A39" s="55" t="s">
        <v>300</v>
      </c>
      <c r="B39" s="7">
        <v>1200</v>
      </c>
      <c r="C39" s="7">
        <v>1200</v>
      </c>
      <c r="D39" s="152">
        <v>1200</v>
      </c>
      <c r="E39" s="54" t="s">
        <v>496</v>
      </c>
    </row>
    <row r="40" spans="1:5" ht="16.5" thickBot="1">
      <c r="A40" s="55" t="s">
        <v>300</v>
      </c>
      <c r="B40" s="7">
        <v>15000</v>
      </c>
      <c r="C40" s="7">
        <v>15000</v>
      </c>
      <c r="D40" s="152">
        <v>15000</v>
      </c>
      <c r="E40" s="54" t="s">
        <v>497</v>
      </c>
    </row>
    <row r="41" spans="1:5" ht="16.5" thickBot="1">
      <c r="A41" s="55" t="s">
        <v>300</v>
      </c>
      <c r="B41" s="7"/>
      <c r="C41" s="7">
        <v>8000</v>
      </c>
      <c r="D41" s="152">
        <v>8000</v>
      </c>
      <c r="E41" s="54" t="s">
        <v>498</v>
      </c>
    </row>
    <row r="42" spans="1:5" ht="32.25" thickBot="1">
      <c r="A42" s="55" t="s">
        <v>300</v>
      </c>
      <c r="B42" s="7"/>
      <c r="C42" s="7">
        <v>40000</v>
      </c>
      <c r="D42" s="152">
        <v>40000</v>
      </c>
      <c r="E42" s="54" t="s">
        <v>499</v>
      </c>
    </row>
    <row r="43" spans="1:5" ht="16.5" thickBot="1">
      <c r="A43" s="55" t="s">
        <v>300</v>
      </c>
      <c r="B43" s="7">
        <v>600</v>
      </c>
      <c r="C43" s="7">
        <v>600</v>
      </c>
      <c r="D43" s="152">
        <v>637</v>
      </c>
      <c r="E43" s="54" t="s">
        <v>500</v>
      </c>
    </row>
    <row r="44" spans="1:5" ht="16.5" thickBot="1">
      <c r="A44" s="55" t="s">
        <v>300</v>
      </c>
      <c r="B44" s="7">
        <v>6600</v>
      </c>
      <c r="C44" s="7">
        <v>6600</v>
      </c>
      <c r="D44" s="152">
        <v>5999</v>
      </c>
      <c r="E44" s="54" t="s">
        <v>501</v>
      </c>
    </row>
    <row r="45" spans="1:5" ht="32.25" thickBot="1">
      <c r="A45" s="55" t="s">
        <v>300</v>
      </c>
      <c r="B45" s="7">
        <v>150</v>
      </c>
      <c r="C45" s="7">
        <v>150</v>
      </c>
      <c r="D45" s="152">
        <v>0</v>
      </c>
      <c r="E45" s="54" t="s">
        <v>502</v>
      </c>
    </row>
    <row r="46" spans="1:5" ht="16.5" thickBot="1">
      <c r="A46" s="53" t="s">
        <v>227</v>
      </c>
      <c r="B46" s="7">
        <v>750</v>
      </c>
      <c r="C46" s="7">
        <v>750</v>
      </c>
      <c r="D46" s="152">
        <v>750</v>
      </c>
      <c r="E46" s="54" t="s">
        <v>503</v>
      </c>
    </row>
    <row r="47" spans="1:5" ht="16.5" thickBot="1">
      <c r="A47" s="55" t="s">
        <v>300</v>
      </c>
      <c r="B47" s="7">
        <v>1080</v>
      </c>
      <c r="C47" s="7">
        <v>1080</v>
      </c>
      <c r="D47" s="152"/>
      <c r="E47" s="54" t="s">
        <v>504</v>
      </c>
    </row>
    <row r="48" spans="1:5" ht="16.5" thickBot="1">
      <c r="A48" s="55" t="s">
        <v>300</v>
      </c>
      <c r="B48" s="7">
        <v>757</v>
      </c>
      <c r="C48" s="7">
        <v>757</v>
      </c>
      <c r="D48" s="152"/>
      <c r="E48" s="54" t="s">
        <v>505</v>
      </c>
    </row>
    <row r="49" spans="1:5" ht="16.5" thickBot="1">
      <c r="A49" s="283" t="s">
        <v>228</v>
      </c>
      <c r="B49" s="7"/>
      <c r="C49" s="7">
        <v>10593</v>
      </c>
      <c r="D49" s="152">
        <v>10593</v>
      </c>
      <c r="E49" s="54" t="s">
        <v>506</v>
      </c>
    </row>
    <row r="50" spans="1:5" ht="16.5" thickBot="1">
      <c r="A50" s="56" t="s">
        <v>276</v>
      </c>
      <c r="B50" s="57">
        <f>SUM(B32:B49)</f>
        <v>109195</v>
      </c>
      <c r="C50" s="57">
        <f>SUM(C32:C49)</f>
        <v>174401</v>
      </c>
      <c r="D50" s="57">
        <f>SUM(D32:D49)</f>
        <v>129937</v>
      </c>
      <c r="E50" s="54"/>
    </row>
    <row r="52" spans="1:5" ht="15.75">
      <c r="A52" s="336" t="s">
        <v>629</v>
      </c>
      <c r="B52" s="336"/>
      <c r="C52" s="336"/>
      <c r="D52" s="336"/>
      <c r="E52" s="336"/>
    </row>
    <row r="53" ht="18.75">
      <c r="A53" s="1"/>
    </row>
    <row r="54" spans="1:5" ht="16.5">
      <c r="A54" s="311" t="s">
        <v>471</v>
      </c>
      <c r="B54" s="311"/>
      <c r="C54" s="311"/>
      <c r="D54" s="311"/>
      <c r="E54" s="311"/>
    </row>
    <row r="55" ht="18.75">
      <c r="A55" s="1" t="s">
        <v>285</v>
      </c>
    </row>
    <row r="56" spans="1:5" ht="18.75">
      <c r="A56" s="337" t="s">
        <v>378</v>
      </c>
      <c r="B56" s="337"/>
      <c r="C56" s="337"/>
      <c r="D56" s="337"/>
      <c r="E56" s="337"/>
    </row>
    <row r="57" ht="18.75">
      <c r="A57" s="1"/>
    </row>
    <row r="58" spans="1:5" ht="18.75">
      <c r="A58" s="337" t="s">
        <v>464</v>
      </c>
      <c r="B58" s="337"/>
      <c r="C58" s="337"/>
      <c r="D58" s="337"/>
      <c r="E58" s="337"/>
    </row>
    <row r="59" spans="1:5" ht="18.75">
      <c r="A59" s="1"/>
      <c r="B59" s="1"/>
      <c r="C59" s="1"/>
      <c r="D59" s="1"/>
      <c r="E59" s="1"/>
    </row>
    <row r="60" ht="19.5" thickBot="1">
      <c r="E60" s="45" t="s">
        <v>286</v>
      </c>
    </row>
    <row r="61" spans="1:5" ht="18.75">
      <c r="A61" s="32" t="s">
        <v>287</v>
      </c>
      <c r="B61" s="353" t="s">
        <v>154</v>
      </c>
      <c r="C61" s="354"/>
      <c r="D61" s="115" t="s">
        <v>157</v>
      </c>
      <c r="E61" s="32" t="s">
        <v>289</v>
      </c>
    </row>
    <row r="62" spans="1:5" ht="39" customHeight="1" thickBot="1">
      <c r="A62" s="33" t="s">
        <v>201</v>
      </c>
      <c r="B62" s="51" t="s">
        <v>155</v>
      </c>
      <c r="C62" s="51" t="s">
        <v>181</v>
      </c>
      <c r="D62" s="151"/>
      <c r="E62" s="33" t="s">
        <v>261</v>
      </c>
    </row>
    <row r="63" spans="1:5" ht="32.25" customHeight="1" thickBot="1">
      <c r="A63" s="46" t="s">
        <v>202</v>
      </c>
      <c r="B63" s="40">
        <v>240</v>
      </c>
      <c r="C63" s="40">
        <v>240</v>
      </c>
      <c r="D63" s="153">
        <v>229</v>
      </c>
      <c r="E63" s="52" t="s">
        <v>508</v>
      </c>
    </row>
    <row r="64" spans="1:5" ht="19.5" thickBot="1">
      <c r="A64" s="46" t="s">
        <v>300</v>
      </c>
      <c r="B64" s="40">
        <v>0</v>
      </c>
      <c r="C64" s="40">
        <v>162</v>
      </c>
      <c r="D64" s="153">
        <v>162</v>
      </c>
      <c r="E64" s="52" t="s">
        <v>509</v>
      </c>
    </row>
    <row r="65" spans="1:5" ht="19.5" thickBot="1">
      <c r="A65" s="46" t="s">
        <v>507</v>
      </c>
      <c r="B65" s="40">
        <v>108</v>
      </c>
      <c r="C65" s="40">
        <v>108</v>
      </c>
      <c r="D65" s="153">
        <v>41</v>
      </c>
      <c r="E65" s="52" t="s">
        <v>510</v>
      </c>
    </row>
    <row r="66" spans="1:5" ht="19.5" thickBot="1">
      <c r="A66" s="43" t="s">
        <v>187</v>
      </c>
      <c r="B66" s="48">
        <f>SUM(B63:B65)</f>
        <v>348</v>
      </c>
      <c r="C66" s="48">
        <f>SUM(C63:C65)</f>
        <v>510</v>
      </c>
      <c r="D66" s="48">
        <f>SUM(D63:D65)</f>
        <v>432</v>
      </c>
      <c r="E66" s="52"/>
    </row>
    <row r="67" ht="18.75">
      <c r="A67" s="4"/>
    </row>
    <row r="69" spans="1:5" ht="15.75">
      <c r="A69" s="336" t="s">
        <v>630</v>
      </c>
      <c r="B69" s="336"/>
      <c r="C69" s="336"/>
      <c r="D69" s="336"/>
      <c r="E69" s="336"/>
    </row>
    <row r="70" ht="18.75">
      <c r="A70" s="50"/>
    </row>
    <row r="71" spans="1:5" ht="16.5">
      <c r="A71" s="311" t="s">
        <v>471</v>
      </c>
      <c r="B71" s="311"/>
      <c r="C71" s="311"/>
      <c r="D71" s="311"/>
      <c r="E71" s="311"/>
    </row>
    <row r="72" ht="18.75">
      <c r="A72" s="1" t="s">
        <v>285</v>
      </c>
    </row>
    <row r="73" spans="1:5" ht="18.75">
      <c r="A73" s="337" t="s">
        <v>378</v>
      </c>
      <c r="B73" s="337"/>
      <c r="C73" s="337"/>
      <c r="D73" s="337"/>
      <c r="E73" s="337"/>
    </row>
    <row r="74" ht="18.75">
      <c r="A74" s="1"/>
    </row>
    <row r="75" spans="1:5" ht="18.75">
      <c r="A75" s="337" t="s">
        <v>464</v>
      </c>
      <c r="B75" s="337"/>
      <c r="C75" s="337"/>
      <c r="D75" s="337"/>
      <c r="E75" s="337"/>
    </row>
    <row r="76" ht="19.5" thickBot="1">
      <c r="E76" s="45" t="s">
        <v>286</v>
      </c>
    </row>
    <row r="77" spans="1:5" ht="18.75">
      <c r="A77" s="32" t="s">
        <v>287</v>
      </c>
      <c r="B77" s="353" t="s">
        <v>154</v>
      </c>
      <c r="C77" s="354"/>
      <c r="D77" s="115" t="s">
        <v>157</v>
      </c>
      <c r="E77" s="32" t="s">
        <v>289</v>
      </c>
    </row>
    <row r="78" spans="1:5" ht="38.25" thickBot="1">
      <c r="A78" s="33" t="s">
        <v>303</v>
      </c>
      <c r="B78" s="51" t="s">
        <v>155</v>
      </c>
      <c r="C78" s="51" t="s">
        <v>181</v>
      </c>
      <c r="D78" s="151"/>
      <c r="E78" s="33" t="s">
        <v>261</v>
      </c>
    </row>
    <row r="79" spans="1:5" ht="19.5" thickBot="1">
      <c r="A79" s="39" t="s">
        <v>511</v>
      </c>
      <c r="B79" s="30">
        <v>300</v>
      </c>
      <c r="C79" s="30">
        <v>300</v>
      </c>
      <c r="D79" s="99">
        <v>298</v>
      </c>
      <c r="E79" s="52" t="s">
        <v>509</v>
      </c>
    </row>
    <row r="80" spans="1:5" ht="19.5" thickBot="1">
      <c r="A80" s="39" t="s">
        <v>304</v>
      </c>
      <c r="B80" s="30"/>
      <c r="C80" s="30">
        <v>200</v>
      </c>
      <c r="D80" s="99">
        <v>200</v>
      </c>
      <c r="E80" s="52" t="s">
        <v>512</v>
      </c>
    </row>
    <row r="81" spans="1:5" ht="27" customHeight="1" thickBot="1">
      <c r="A81" s="46" t="s">
        <v>300</v>
      </c>
      <c r="B81" s="30"/>
      <c r="C81" s="30">
        <v>24</v>
      </c>
      <c r="D81" s="99">
        <v>24</v>
      </c>
      <c r="E81" s="52" t="s">
        <v>513</v>
      </c>
    </row>
    <row r="82" spans="1:5" ht="30.75" customHeight="1" thickBot="1">
      <c r="A82" s="43" t="s">
        <v>306</v>
      </c>
      <c r="B82" s="260">
        <f>SUM(B79:B81)</f>
        <v>300</v>
      </c>
      <c r="C82" s="260">
        <f>SUM(C79:C81)</f>
        <v>524</v>
      </c>
      <c r="D82" s="260">
        <f>SUM(D79:D81)</f>
        <v>522</v>
      </c>
      <c r="E82" s="52"/>
    </row>
    <row r="83" ht="18.75">
      <c r="A83" s="4"/>
    </row>
    <row r="85" spans="1:5" ht="15.75">
      <c r="A85" s="336" t="s">
        <v>631</v>
      </c>
      <c r="B85" s="336"/>
      <c r="C85" s="336"/>
      <c r="D85" s="336"/>
      <c r="E85" s="336"/>
    </row>
    <row r="86" ht="18.75">
      <c r="A86" s="49"/>
    </row>
    <row r="87" spans="1:5" ht="16.5">
      <c r="A87" s="311" t="s">
        <v>471</v>
      </c>
      <c r="B87" s="311"/>
      <c r="C87" s="311"/>
      <c r="D87" s="311"/>
      <c r="E87" s="311"/>
    </row>
    <row r="88" ht="18.75">
      <c r="A88" s="1" t="s">
        <v>285</v>
      </c>
    </row>
    <row r="89" spans="1:5" ht="18.75">
      <c r="A89" s="337" t="s">
        <v>378</v>
      </c>
      <c r="B89" s="337"/>
      <c r="C89" s="337"/>
      <c r="D89" s="337"/>
      <c r="E89" s="337"/>
    </row>
    <row r="90" ht="18.75">
      <c r="A90" s="1"/>
    </row>
    <row r="91" spans="1:5" ht="18.75">
      <c r="A91" s="337" t="s">
        <v>464</v>
      </c>
      <c r="B91" s="337"/>
      <c r="C91" s="337"/>
      <c r="D91" s="337"/>
      <c r="E91" s="337"/>
    </row>
    <row r="92" ht="19.5" thickBot="1">
      <c r="E92" s="45" t="s">
        <v>286</v>
      </c>
    </row>
    <row r="93" spans="1:5" ht="18.75">
      <c r="A93" s="32" t="s">
        <v>287</v>
      </c>
      <c r="B93" s="353" t="s">
        <v>154</v>
      </c>
      <c r="C93" s="354"/>
      <c r="D93" s="115" t="s">
        <v>157</v>
      </c>
      <c r="E93" s="96" t="s">
        <v>289</v>
      </c>
    </row>
    <row r="94" spans="1:5" ht="38.25" thickBot="1">
      <c r="A94" s="33" t="s">
        <v>307</v>
      </c>
      <c r="B94" s="51" t="s">
        <v>155</v>
      </c>
      <c r="C94" s="51" t="s">
        <v>181</v>
      </c>
      <c r="D94" s="151"/>
      <c r="E94" s="97" t="s">
        <v>261</v>
      </c>
    </row>
    <row r="95" spans="1:5" ht="19.5" thickBot="1">
      <c r="A95" s="58" t="s">
        <v>308</v>
      </c>
      <c r="B95" s="30">
        <v>108</v>
      </c>
      <c r="C95" s="30">
        <v>0</v>
      </c>
      <c r="D95" s="99">
        <v>0</v>
      </c>
      <c r="E95" s="261" t="s">
        <v>514</v>
      </c>
    </row>
    <row r="96" spans="1:5" ht="19.5" thickBot="1">
      <c r="A96" s="31" t="s">
        <v>306</v>
      </c>
      <c r="B96" s="59">
        <f>SUM(B95)</f>
        <v>108</v>
      </c>
      <c r="C96" s="59">
        <f>SUM(C95)</f>
        <v>0</v>
      </c>
      <c r="D96" s="59">
        <f>SUM(D95)</f>
        <v>0</v>
      </c>
      <c r="E96" s="41"/>
    </row>
    <row r="97" ht="19.5" thickTop="1">
      <c r="A97" s="4"/>
    </row>
    <row r="99" spans="1:5" ht="15.75">
      <c r="A99" s="336" t="s">
        <v>632</v>
      </c>
      <c r="B99" s="336"/>
      <c r="C99" s="336"/>
      <c r="D99" s="336"/>
      <c r="E99" s="336"/>
    </row>
    <row r="100" ht="18.75">
      <c r="A100" s="49"/>
    </row>
    <row r="101" spans="1:5" ht="16.5">
      <c r="A101" s="311" t="s">
        <v>471</v>
      </c>
      <c r="B101" s="311"/>
      <c r="C101" s="311"/>
      <c r="D101" s="311"/>
      <c r="E101" s="311"/>
    </row>
    <row r="102" ht="18.75">
      <c r="A102" s="1" t="s">
        <v>285</v>
      </c>
    </row>
    <row r="103" spans="1:5" ht="18.75">
      <c r="A103" s="337" t="s">
        <v>378</v>
      </c>
      <c r="B103" s="337"/>
      <c r="C103" s="337"/>
      <c r="D103" s="337"/>
      <c r="E103" s="337"/>
    </row>
    <row r="104" ht="18.75">
      <c r="A104" s="1"/>
    </row>
    <row r="105" spans="1:5" ht="18.75">
      <c r="A105" s="337" t="s">
        <v>464</v>
      </c>
      <c r="B105" s="337"/>
      <c r="C105" s="337"/>
      <c r="D105" s="337"/>
      <c r="E105" s="337"/>
    </row>
    <row r="106" ht="19.5" thickBot="1">
      <c r="E106" s="45" t="s">
        <v>286</v>
      </c>
    </row>
    <row r="107" spans="1:5" ht="18.75">
      <c r="A107" s="32" t="s">
        <v>287</v>
      </c>
      <c r="B107" s="353" t="s">
        <v>154</v>
      </c>
      <c r="C107" s="354"/>
      <c r="D107" s="115" t="s">
        <v>157</v>
      </c>
      <c r="E107" s="32" t="s">
        <v>289</v>
      </c>
    </row>
    <row r="108" spans="1:5" ht="19.5" thickBot="1">
      <c r="A108" s="33" t="s">
        <v>213</v>
      </c>
      <c r="B108" s="51" t="s">
        <v>155</v>
      </c>
      <c r="C108" s="51" t="s">
        <v>181</v>
      </c>
      <c r="D108" s="151"/>
      <c r="E108" s="33" t="s">
        <v>261</v>
      </c>
    </row>
    <row r="109" spans="1:5" ht="19.5" thickBot="1">
      <c r="A109" s="39" t="s">
        <v>284</v>
      </c>
      <c r="B109" s="30">
        <v>360</v>
      </c>
      <c r="C109" s="30">
        <v>360</v>
      </c>
      <c r="D109" s="99">
        <v>276</v>
      </c>
      <c r="E109" s="52" t="s">
        <v>515</v>
      </c>
    </row>
    <row r="110" spans="1:5" ht="19.5" thickBot="1">
      <c r="A110" s="46" t="s">
        <v>300</v>
      </c>
      <c r="B110" s="30"/>
      <c r="C110" s="30"/>
      <c r="D110" s="99">
        <v>146</v>
      </c>
      <c r="E110" s="52" t="s">
        <v>516</v>
      </c>
    </row>
    <row r="111" spans="1:5" ht="19.5" thickBot="1">
      <c r="A111" s="46" t="s">
        <v>300</v>
      </c>
      <c r="B111" s="30"/>
      <c r="C111" s="30">
        <v>300</v>
      </c>
      <c r="D111" s="99">
        <v>300</v>
      </c>
      <c r="E111" s="52" t="s">
        <v>517</v>
      </c>
    </row>
    <row r="112" spans="1:5" ht="19.5" thickBot="1">
      <c r="A112" s="39" t="s">
        <v>215</v>
      </c>
      <c r="B112" s="30"/>
      <c r="C112" s="30">
        <v>85</v>
      </c>
      <c r="D112" s="99">
        <v>85</v>
      </c>
      <c r="E112" s="52" t="s">
        <v>518</v>
      </c>
    </row>
    <row r="113" spans="1:5" ht="19.5" thickBot="1">
      <c r="A113" s="46" t="s">
        <v>300</v>
      </c>
      <c r="B113" s="30"/>
      <c r="C113" s="30">
        <v>23</v>
      </c>
      <c r="D113" s="99">
        <v>23</v>
      </c>
      <c r="E113" s="52" t="s">
        <v>305</v>
      </c>
    </row>
    <row r="114" spans="1:5" ht="19.5" thickBot="1">
      <c r="A114" s="43" t="s">
        <v>306</v>
      </c>
      <c r="B114" s="260">
        <f>SUM(B109:B113)</f>
        <v>360</v>
      </c>
      <c r="C114" s="260">
        <f>SUM(C109:C113)</f>
        <v>768</v>
      </c>
      <c r="D114" s="260">
        <f>SUM(D109:D113)</f>
        <v>830</v>
      </c>
      <c r="E114" s="52"/>
    </row>
  </sheetData>
  <mergeCells count="47">
    <mergeCell ref="B107:C107"/>
    <mergeCell ref="A99:E99"/>
    <mergeCell ref="A101:E101"/>
    <mergeCell ref="A103:E103"/>
    <mergeCell ref="A105:E105"/>
    <mergeCell ref="A87:E87"/>
    <mergeCell ref="A89:E89"/>
    <mergeCell ref="A91:E91"/>
    <mergeCell ref="B93:C93"/>
    <mergeCell ref="A73:E73"/>
    <mergeCell ref="A75:E75"/>
    <mergeCell ref="B77:C77"/>
    <mergeCell ref="A85:E85"/>
    <mergeCell ref="A54:E54"/>
    <mergeCell ref="A56:E56"/>
    <mergeCell ref="A58:E58"/>
    <mergeCell ref="B61:C61"/>
    <mergeCell ref="A28:E28"/>
    <mergeCell ref="A1:E1"/>
    <mergeCell ref="A3:E3"/>
    <mergeCell ref="A5:E5"/>
    <mergeCell ref="A7:E7"/>
    <mergeCell ref="A6:E6"/>
    <mergeCell ref="E11:E12"/>
    <mergeCell ref="B9:C9"/>
    <mergeCell ref="A24:E24"/>
    <mergeCell ref="A26:E26"/>
    <mergeCell ref="D17:D18"/>
    <mergeCell ref="B30:C30"/>
    <mergeCell ref="A22:E22"/>
    <mergeCell ref="D11:D12"/>
    <mergeCell ref="D13:D14"/>
    <mergeCell ref="D15:D16"/>
    <mergeCell ref="B17:B18"/>
    <mergeCell ref="C17:C18"/>
    <mergeCell ref="B11:B12"/>
    <mergeCell ref="C11:C12"/>
    <mergeCell ref="A71:E71"/>
    <mergeCell ref="A52:E52"/>
    <mergeCell ref="A69:E69"/>
    <mergeCell ref="B13:B14"/>
    <mergeCell ref="C13:C14"/>
    <mergeCell ref="E13:E14"/>
    <mergeCell ref="E17:E18"/>
    <mergeCell ref="B15:B16"/>
    <mergeCell ref="C15:C16"/>
    <mergeCell ref="E15:E16"/>
  </mergeCells>
  <printOptions/>
  <pageMargins left="0.75" right="0.75" top="1" bottom="1" header="0.5" footer="0.5"/>
  <pageSetup horizontalDpi="300" verticalDpi="300" orientation="landscape" paperSize="9" r:id="rId1"/>
  <rowBreaks count="4" manualBreakCount="4">
    <brk id="51" max="255" man="1"/>
    <brk id="68" max="255" man="1"/>
    <brk id="84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03">
      <selection activeCell="A98" sqref="A98:G98"/>
    </sheetView>
  </sheetViews>
  <sheetFormatPr defaultColWidth="9.00390625" defaultRowHeight="12.75"/>
  <cols>
    <col min="1" max="1" width="38.00390625" style="0" customWidth="1"/>
    <col min="2" max="2" width="13.00390625" style="0" customWidth="1"/>
    <col min="3" max="3" width="14.625" style="0" customWidth="1"/>
    <col min="4" max="4" width="13.00390625" style="0" customWidth="1"/>
    <col min="5" max="5" width="14.00390625" style="0" customWidth="1"/>
    <col min="6" max="6" width="15.375" style="0" customWidth="1"/>
    <col min="7" max="7" width="12.125" style="0" customWidth="1"/>
  </cols>
  <sheetData>
    <row r="1" spans="1:7" ht="18.75">
      <c r="A1" s="337" t="s">
        <v>633</v>
      </c>
      <c r="B1" s="337"/>
      <c r="C1" s="337"/>
      <c r="D1" s="337"/>
      <c r="E1" s="337"/>
      <c r="F1" s="337"/>
      <c r="G1" s="337"/>
    </row>
    <row r="2" ht="18.75">
      <c r="A2" s="49"/>
    </row>
    <row r="3" spans="1:7" ht="18.75">
      <c r="A3" s="337" t="s">
        <v>519</v>
      </c>
      <c r="B3" s="337"/>
      <c r="C3" s="337"/>
      <c r="D3" s="337"/>
      <c r="E3" s="337"/>
      <c r="F3" s="337"/>
      <c r="G3" s="337"/>
    </row>
    <row r="4" spans="1:7" ht="18.75">
      <c r="A4" s="337" t="s">
        <v>309</v>
      </c>
      <c r="B4" s="337"/>
      <c r="C4" s="337"/>
      <c r="D4" s="337"/>
      <c r="E4" s="337"/>
      <c r="F4" s="337"/>
      <c r="G4" s="337"/>
    </row>
    <row r="5" ht="18.75">
      <c r="A5" s="1"/>
    </row>
    <row r="6" spans="1:7" ht="18.75">
      <c r="A6" s="337" t="s">
        <v>420</v>
      </c>
      <c r="B6" s="337"/>
      <c r="C6" s="337"/>
      <c r="D6" s="337"/>
      <c r="E6" s="337"/>
      <c r="F6" s="337"/>
      <c r="G6" s="337"/>
    </row>
    <row r="7" ht="18.75">
      <c r="A7" s="49"/>
    </row>
    <row r="8" spans="1:7" ht="18.75">
      <c r="A8" s="337" t="s">
        <v>464</v>
      </c>
      <c r="B8" s="337"/>
      <c r="C8" s="337"/>
      <c r="D8" s="337"/>
      <c r="E8" s="337"/>
      <c r="F8" s="337"/>
      <c r="G8" s="337"/>
    </row>
    <row r="9" ht="19.5" thickBot="1">
      <c r="G9" s="45" t="s">
        <v>257</v>
      </c>
    </row>
    <row r="10" spans="1:7" ht="20.25" customHeight="1" thickBot="1" thickTop="1">
      <c r="A10" s="60" t="s">
        <v>179</v>
      </c>
      <c r="B10" s="357" t="s">
        <v>310</v>
      </c>
      <c r="C10" s="358"/>
      <c r="D10" s="359"/>
      <c r="E10" s="357" t="s">
        <v>311</v>
      </c>
      <c r="F10" s="358"/>
      <c r="G10" s="360"/>
    </row>
    <row r="11" spans="1:7" ht="19.5" thickBot="1">
      <c r="A11" s="61" t="s">
        <v>153</v>
      </c>
      <c r="B11" s="62" t="s">
        <v>312</v>
      </c>
      <c r="C11" s="193" t="s">
        <v>313</v>
      </c>
      <c r="D11" s="62" t="s">
        <v>187</v>
      </c>
      <c r="E11" s="62" t="s">
        <v>312</v>
      </c>
      <c r="F11" s="193" t="s">
        <v>314</v>
      </c>
      <c r="G11" s="63" t="s">
        <v>187</v>
      </c>
    </row>
    <row r="12" spans="1:7" ht="27.75" customHeight="1" thickBot="1" thickTop="1">
      <c r="A12" s="64" t="s">
        <v>315</v>
      </c>
      <c r="B12" s="69">
        <v>924675</v>
      </c>
      <c r="C12" s="69">
        <v>20021</v>
      </c>
      <c r="D12" s="69">
        <f>SUM(B12:C12)</f>
        <v>944696</v>
      </c>
      <c r="E12" s="69">
        <v>758648</v>
      </c>
      <c r="F12" s="69">
        <v>136338</v>
      </c>
      <c r="G12" s="69">
        <f>SUM(E12:F12)</f>
        <v>894986</v>
      </c>
    </row>
    <row r="13" spans="1:7" ht="29.25" customHeight="1" thickBot="1">
      <c r="A13" s="65" t="s">
        <v>421</v>
      </c>
      <c r="B13" s="69">
        <v>7586</v>
      </c>
      <c r="C13" s="69"/>
      <c r="D13" s="69">
        <f>SUM(B13:C13)</f>
        <v>7586</v>
      </c>
      <c r="E13" s="69">
        <v>23128</v>
      </c>
      <c r="F13" s="69">
        <v>432</v>
      </c>
      <c r="G13" s="69">
        <f>SUM(E13:F13)</f>
        <v>23560</v>
      </c>
    </row>
    <row r="14" spans="1:7" ht="48" customHeight="1" thickBot="1">
      <c r="A14" s="64" t="s">
        <v>422</v>
      </c>
      <c r="B14" s="69">
        <v>18274</v>
      </c>
      <c r="C14" s="69"/>
      <c r="D14" s="69">
        <f>SUM(B14:C14)</f>
        <v>18274</v>
      </c>
      <c r="E14" s="69">
        <v>222064</v>
      </c>
      <c r="F14" s="69">
        <v>522</v>
      </c>
      <c r="G14" s="69">
        <f>SUM(E14:F14)</f>
        <v>222586</v>
      </c>
    </row>
    <row r="15" spans="1:7" ht="38.25" thickBot="1">
      <c r="A15" s="64" t="s">
        <v>316</v>
      </c>
      <c r="B15" s="66">
        <v>10395</v>
      </c>
      <c r="C15" s="66"/>
      <c r="D15" s="69">
        <f>SUM(B15:C15)</f>
        <v>10395</v>
      </c>
      <c r="E15" s="66">
        <v>125604</v>
      </c>
      <c r="F15" s="66">
        <v>900</v>
      </c>
      <c r="G15" s="69">
        <f>SUM(E15:F15)</f>
        <v>126504</v>
      </c>
    </row>
    <row r="16" spans="1:7" ht="19.5" thickBot="1">
      <c r="A16" s="64" t="s">
        <v>423</v>
      </c>
      <c r="B16" s="66">
        <v>623</v>
      </c>
      <c r="C16" s="66"/>
      <c r="D16" s="69">
        <f>SUM(B16:C16)</f>
        <v>623</v>
      </c>
      <c r="E16" s="66">
        <v>21878</v>
      </c>
      <c r="F16" s="66">
        <v>830</v>
      </c>
      <c r="G16" s="69">
        <f>SUM(E16:F16)</f>
        <v>22708</v>
      </c>
    </row>
    <row r="17" spans="1:7" ht="19.5" thickBot="1">
      <c r="A17" s="67" t="s">
        <v>212</v>
      </c>
      <c r="B17" s="68">
        <f aca="true" t="shared" si="0" ref="B17:G17">SUM(B12:B16)</f>
        <v>961553</v>
      </c>
      <c r="C17" s="68">
        <f t="shared" si="0"/>
        <v>20021</v>
      </c>
      <c r="D17" s="68">
        <f t="shared" si="0"/>
        <v>981574</v>
      </c>
      <c r="E17" s="68">
        <f t="shared" si="0"/>
        <v>1151322</v>
      </c>
      <c r="F17" s="68">
        <f t="shared" si="0"/>
        <v>139022</v>
      </c>
      <c r="G17" s="68">
        <f t="shared" si="0"/>
        <v>1290344</v>
      </c>
    </row>
    <row r="18" spans="1:7" ht="26.25" customHeight="1" thickBot="1">
      <c r="A18" s="67" t="s">
        <v>175</v>
      </c>
      <c r="B18" s="68"/>
      <c r="C18" s="68"/>
      <c r="D18" s="68">
        <v>516981</v>
      </c>
      <c r="E18" s="68"/>
      <c r="F18" s="68"/>
      <c r="G18" s="68">
        <v>208211</v>
      </c>
    </row>
    <row r="19" spans="1:7" ht="19.5" thickBot="1">
      <c r="A19" s="67" t="s">
        <v>317</v>
      </c>
      <c r="B19" s="68"/>
      <c r="C19" s="68"/>
      <c r="D19" s="68">
        <f>SUM(D17:D18)</f>
        <v>1498555</v>
      </c>
      <c r="E19" s="68"/>
      <c r="F19" s="68"/>
      <c r="G19" s="68">
        <f>SUM(G17:G18)</f>
        <v>1498555</v>
      </c>
    </row>
    <row r="20" spans="1:7" ht="18.75">
      <c r="A20" s="194"/>
      <c r="B20" s="195"/>
      <c r="C20" s="195"/>
      <c r="D20" s="195"/>
      <c r="E20" s="195"/>
      <c r="F20" s="195"/>
      <c r="G20" s="195"/>
    </row>
    <row r="21" spans="1:7" ht="15.75">
      <c r="A21" s="372" t="s">
        <v>634</v>
      </c>
      <c r="B21" s="372"/>
      <c r="C21" s="372"/>
      <c r="D21" s="372"/>
      <c r="E21" s="372"/>
      <c r="F21" s="372"/>
      <c r="G21" s="372"/>
    </row>
    <row r="22" ht="14.25">
      <c r="A22" s="70"/>
    </row>
    <row r="23" spans="1:7" ht="15.75">
      <c r="A23" s="336" t="s">
        <v>519</v>
      </c>
      <c r="B23" s="336"/>
      <c r="C23" s="336"/>
      <c r="D23" s="336"/>
      <c r="E23" s="336"/>
      <c r="F23" s="336"/>
      <c r="G23" s="336"/>
    </row>
    <row r="24" spans="1:7" ht="15.75">
      <c r="A24" s="336" t="s">
        <v>309</v>
      </c>
      <c r="B24" s="336"/>
      <c r="C24" s="336"/>
      <c r="D24" s="336"/>
      <c r="E24" s="336"/>
      <c r="F24" s="336"/>
      <c r="G24" s="336"/>
    </row>
    <row r="25" spans="1:8" ht="19.5" thickBot="1">
      <c r="A25" s="367" t="s">
        <v>464</v>
      </c>
      <c r="B25" s="367"/>
      <c r="C25" s="367"/>
      <c r="D25" s="367"/>
      <c r="E25" s="367"/>
      <c r="F25" s="367"/>
      <c r="G25" s="6" t="s">
        <v>152</v>
      </c>
      <c r="H25" s="173"/>
    </row>
    <row r="26" spans="1:7" ht="14.25" thickBot="1" thickTop="1">
      <c r="A26" s="72" t="s">
        <v>179</v>
      </c>
      <c r="B26" s="368" t="s">
        <v>310</v>
      </c>
      <c r="C26" s="369"/>
      <c r="D26" s="370"/>
      <c r="E26" s="368" t="s">
        <v>311</v>
      </c>
      <c r="F26" s="369"/>
      <c r="G26" s="371"/>
    </row>
    <row r="27" spans="1:7" ht="13.5" thickBot="1">
      <c r="A27" s="73" t="s">
        <v>188</v>
      </c>
      <c r="B27" s="74" t="s">
        <v>312</v>
      </c>
      <c r="C27" s="74" t="s">
        <v>313</v>
      </c>
      <c r="D27" s="74" t="s">
        <v>187</v>
      </c>
      <c r="E27" s="74" t="s">
        <v>312</v>
      </c>
      <c r="F27" s="74" t="s">
        <v>313</v>
      </c>
      <c r="G27" s="75" t="s">
        <v>187</v>
      </c>
    </row>
    <row r="28" spans="1:7" ht="14.25" thickBot="1" thickTop="1">
      <c r="A28" s="76" t="s">
        <v>318</v>
      </c>
      <c r="B28" s="77"/>
      <c r="C28" s="77"/>
      <c r="D28" s="77">
        <f>SUM(B28:C28)</f>
        <v>0</v>
      </c>
      <c r="E28" s="77">
        <v>12679</v>
      </c>
      <c r="F28" s="77"/>
      <c r="G28" s="77">
        <f>SUM(E28:F28)</f>
        <v>12679</v>
      </c>
    </row>
    <row r="29" spans="1:7" ht="13.5" thickBot="1">
      <c r="A29" s="78" t="s">
        <v>190</v>
      </c>
      <c r="B29" s="77">
        <v>115</v>
      </c>
      <c r="C29" s="77"/>
      <c r="D29" s="77">
        <f aca="true" t="shared" si="1" ref="D29:D52">SUM(B29:C29)</f>
        <v>115</v>
      </c>
      <c r="E29" s="77">
        <v>785</v>
      </c>
      <c r="F29" s="77">
        <v>1026</v>
      </c>
      <c r="G29" s="77">
        <f aca="true" t="shared" si="2" ref="G29:G52">SUM(E29:F29)</f>
        <v>1811</v>
      </c>
    </row>
    <row r="30" spans="1:7" ht="13.5" thickBot="1">
      <c r="A30" s="78" t="s">
        <v>319</v>
      </c>
      <c r="B30" s="77">
        <v>53</v>
      </c>
      <c r="C30" s="77">
        <v>3000</v>
      </c>
      <c r="D30" s="77">
        <f t="shared" si="1"/>
        <v>3053</v>
      </c>
      <c r="E30" s="77">
        <v>14333</v>
      </c>
      <c r="F30" s="77">
        <v>42146</v>
      </c>
      <c r="G30" s="77">
        <f t="shared" si="2"/>
        <v>56479</v>
      </c>
    </row>
    <row r="31" spans="1:7" ht="13.5" thickBot="1">
      <c r="A31" s="78" t="s">
        <v>222</v>
      </c>
      <c r="B31" s="77">
        <v>16574</v>
      </c>
      <c r="C31" s="77"/>
      <c r="D31" s="77">
        <f t="shared" si="1"/>
        <v>16574</v>
      </c>
      <c r="E31" s="77">
        <v>4045</v>
      </c>
      <c r="F31" s="77"/>
      <c r="G31" s="77">
        <f t="shared" si="2"/>
        <v>4045</v>
      </c>
    </row>
    <row r="32" spans="1:7" ht="12.75" customHeight="1" thickBot="1">
      <c r="A32" s="78" t="s">
        <v>320</v>
      </c>
      <c r="B32" s="77">
        <v>1771</v>
      </c>
      <c r="C32" s="77"/>
      <c r="D32" s="77">
        <f t="shared" si="1"/>
        <v>1771</v>
      </c>
      <c r="E32" s="77">
        <v>939</v>
      </c>
      <c r="F32" s="77">
        <v>1173</v>
      </c>
      <c r="G32" s="77">
        <f t="shared" si="2"/>
        <v>2112</v>
      </c>
    </row>
    <row r="33" spans="1:7" ht="13.5" thickBot="1">
      <c r="A33" s="78" t="s">
        <v>194</v>
      </c>
      <c r="B33" s="77">
        <v>9769</v>
      </c>
      <c r="C33" s="77"/>
      <c r="D33" s="77">
        <f t="shared" si="1"/>
        <v>9769</v>
      </c>
      <c r="E33" s="77">
        <v>10921</v>
      </c>
      <c r="F33" s="77"/>
      <c r="G33" s="77">
        <f t="shared" si="2"/>
        <v>10921</v>
      </c>
    </row>
    <row r="34" spans="1:7" ht="12" customHeight="1" thickBot="1">
      <c r="A34" s="78" t="s">
        <v>321</v>
      </c>
      <c r="B34" s="77">
        <v>40318</v>
      </c>
      <c r="C34" s="77">
        <v>2015</v>
      </c>
      <c r="D34" s="77">
        <f t="shared" si="1"/>
        <v>42333</v>
      </c>
      <c r="E34" s="77">
        <v>344211</v>
      </c>
      <c r="F34" s="77">
        <v>76750</v>
      </c>
      <c r="G34" s="77">
        <f t="shared" si="2"/>
        <v>420961</v>
      </c>
    </row>
    <row r="35" spans="1:7" ht="13.5" thickBot="1">
      <c r="A35" s="78" t="s">
        <v>424</v>
      </c>
      <c r="B35" s="77"/>
      <c r="C35" s="77"/>
      <c r="D35" s="77">
        <f t="shared" si="1"/>
        <v>0</v>
      </c>
      <c r="E35" s="77"/>
      <c r="F35" s="77"/>
      <c r="G35" s="77">
        <f t="shared" si="2"/>
        <v>0</v>
      </c>
    </row>
    <row r="36" spans="1:7" ht="15" customHeight="1" thickBot="1">
      <c r="A36" s="78" t="s">
        <v>322</v>
      </c>
      <c r="B36" s="77">
        <v>987</v>
      </c>
      <c r="C36" s="77"/>
      <c r="D36" s="77">
        <f t="shared" si="1"/>
        <v>987</v>
      </c>
      <c r="E36" s="77">
        <v>988</v>
      </c>
      <c r="F36" s="77"/>
      <c r="G36" s="77">
        <f t="shared" si="2"/>
        <v>988</v>
      </c>
    </row>
    <row r="37" spans="1:7" ht="13.5" thickBot="1">
      <c r="A37" s="78" t="s">
        <v>323</v>
      </c>
      <c r="B37" s="77">
        <v>91</v>
      </c>
      <c r="C37" s="77"/>
      <c r="D37" s="77">
        <f t="shared" si="1"/>
        <v>91</v>
      </c>
      <c r="E37" s="77">
        <v>1897</v>
      </c>
      <c r="F37" s="77">
        <v>1194</v>
      </c>
      <c r="G37" s="77">
        <f t="shared" si="2"/>
        <v>3091</v>
      </c>
    </row>
    <row r="38" spans="1:7" ht="13.5" thickBot="1">
      <c r="A38" s="76" t="s">
        <v>324</v>
      </c>
      <c r="B38" s="77">
        <v>1765</v>
      </c>
      <c r="C38" s="77">
        <v>10593</v>
      </c>
      <c r="D38" s="77">
        <f t="shared" si="1"/>
        <v>12358</v>
      </c>
      <c r="E38" s="77"/>
      <c r="F38" s="77">
        <v>12627</v>
      </c>
      <c r="G38" s="77">
        <f t="shared" si="2"/>
        <v>12627</v>
      </c>
    </row>
    <row r="39" spans="1:7" ht="13.5" thickBot="1">
      <c r="A39" s="76" t="s">
        <v>325</v>
      </c>
      <c r="B39" s="77">
        <v>122</v>
      </c>
      <c r="C39" s="77"/>
      <c r="D39" s="77">
        <f t="shared" si="1"/>
        <v>122</v>
      </c>
      <c r="E39" s="77">
        <v>8331</v>
      </c>
      <c r="F39" s="77"/>
      <c r="G39" s="77">
        <f t="shared" si="2"/>
        <v>8331</v>
      </c>
    </row>
    <row r="40" spans="1:7" ht="13.5" thickBot="1">
      <c r="A40" s="76" t="s">
        <v>418</v>
      </c>
      <c r="B40" s="77">
        <v>9690</v>
      </c>
      <c r="C40" s="77"/>
      <c r="D40" s="77">
        <f t="shared" si="1"/>
        <v>9690</v>
      </c>
      <c r="E40" s="77">
        <v>316958</v>
      </c>
      <c r="F40" s="77"/>
      <c r="G40" s="77">
        <f t="shared" si="2"/>
        <v>316958</v>
      </c>
    </row>
    <row r="41" spans="1:7" ht="13.5" thickBot="1">
      <c r="A41" s="76" t="s">
        <v>326</v>
      </c>
      <c r="B41" s="77">
        <v>839190</v>
      </c>
      <c r="C41" s="77">
        <v>4413</v>
      </c>
      <c r="D41" s="77">
        <f t="shared" si="1"/>
        <v>843603</v>
      </c>
      <c r="E41" s="77"/>
      <c r="F41" s="77"/>
      <c r="G41" s="77">
        <f t="shared" si="2"/>
        <v>0</v>
      </c>
    </row>
    <row r="42" spans="1:7" ht="13.5" thickBot="1">
      <c r="A42" s="76" t="s">
        <v>327</v>
      </c>
      <c r="B42" s="77"/>
      <c r="C42" s="77"/>
      <c r="D42" s="77">
        <f t="shared" si="1"/>
        <v>0</v>
      </c>
      <c r="E42" s="77">
        <v>95</v>
      </c>
      <c r="F42" s="77"/>
      <c r="G42" s="77">
        <f t="shared" si="2"/>
        <v>95</v>
      </c>
    </row>
    <row r="43" spans="1:7" ht="13.5" thickBot="1">
      <c r="A43" s="76" t="s">
        <v>328</v>
      </c>
      <c r="B43" s="77"/>
      <c r="C43" s="77"/>
      <c r="D43" s="77">
        <f t="shared" si="1"/>
        <v>0</v>
      </c>
      <c r="E43" s="77"/>
      <c r="F43" s="77"/>
      <c r="G43" s="77">
        <f t="shared" si="2"/>
        <v>0</v>
      </c>
    </row>
    <row r="44" spans="1:7" ht="13.5" thickBot="1">
      <c r="A44" s="76" t="s">
        <v>329</v>
      </c>
      <c r="B44" s="77"/>
      <c r="C44" s="77"/>
      <c r="D44" s="77">
        <f t="shared" si="1"/>
        <v>0</v>
      </c>
      <c r="E44" s="77"/>
      <c r="F44" s="77"/>
      <c r="G44" s="77">
        <f t="shared" si="2"/>
        <v>0</v>
      </c>
    </row>
    <row r="45" spans="1:7" ht="13.5" thickBot="1">
      <c r="A45" s="76" t="s">
        <v>233</v>
      </c>
      <c r="B45" s="77"/>
      <c r="C45" s="77"/>
      <c r="D45" s="77">
        <f t="shared" si="1"/>
        <v>0</v>
      </c>
      <c r="E45" s="77">
        <v>1650</v>
      </c>
      <c r="F45" s="77"/>
      <c r="G45" s="77">
        <f t="shared" si="2"/>
        <v>1650</v>
      </c>
    </row>
    <row r="46" spans="1:7" ht="13.5" thickBot="1">
      <c r="A46" s="76" t="s">
        <v>330</v>
      </c>
      <c r="B46" s="77"/>
      <c r="C46" s="77"/>
      <c r="D46" s="77">
        <f t="shared" si="1"/>
        <v>0</v>
      </c>
      <c r="E46" s="77">
        <v>9483</v>
      </c>
      <c r="F46" s="77"/>
      <c r="G46" s="77">
        <f t="shared" si="2"/>
        <v>9483</v>
      </c>
    </row>
    <row r="47" spans="1:7" ht="13.5" thickBot="1">
      <c r="A47" s="76" t="s">
        <v>331</v>
      </c>
      <c r="B47" s="77"/>
      <c r="C47" s="77"/>
      <c r="D47" s="77">
        <f t="shared" si="1"/>
        <v>0</v>
      </c>
      <c r="E47" s="77">
        <v>4620</v>
      </c>
      <c r="F47" s="77"/>
      <c r="G47" s="77">
        <f t="shared" si="2"/>
        <v>4620</v>
      </c>
    </row>
    <row r="48" spans="1:7" ht="13.5" thickBot="1">
      <c r="A48" s="76" t="s">
        <v>332</v>
      </c>
      <c r="B48" s="77"/>
      <c r="C48" s="77"/>
      <c r="D48" s="77">
        <f t="shared" si="1"/>
        <v>0</v>
      </c>
      <c r="E48" s="77">
        <v>7219</v>
      </c>
      <c r="F48" s="77"/>
      <c r="G48" s="77">
        <f t="shared" si="2"/>
        <v>7219</v>
      </c>
    </row>
    <row r="49" spans="1:7" ht="13.5" thickBot="1">
      <c r="A49" s="76" t="s">
        <v>333</v>
      </c>
      <c r="B49" s="77"/>
      <c r="C49" s="77"/>
      <c r="D49" s="77">
        <f t="shared" si="1"/>
        <v>0</v>
      </c>
      <c r="E49" s="77">
        <v>1310</v>
      </c>
      <c r="F49" s="77"/>
      <c r="G49" s="77">
        <f t="shared" si="2"/>
        <v>1310</v>
      </c>
    </row>
    <row r="50" spans="1:7" ht="13.5" thickBot="1">
      <c r="A50" s="76" t="s">
        <v>238</v>
      </c>
      <c r="B50" s="77"/>
      <c r="C50" s="77"/>
      <c r="D50" s="77">
        <f t="shared" si="1"/>
        <v>0</v>
      </c>
      <c r="E50" s="77">
        <v>510</v>
      </c>
      <c r="F50" s="77"/>
      <c r="G50" s="77">
        <f t="shared" si="2"/>
        <v>510</v>
      </c>
    </row>
    <row r="51" spans="1:7" ht="13.5" thickBot="1">
      <c r="A51" s="76" t="s">
        <v>200</v>
      </c>
      <c r="B51" s="77">
        <v>4000</v>
      </c>
      <c r="C51" s="77"/>
      <c r="D51" s="77">
        <f t="shared" si="1"/>
        <v>4000</v>
      </c>
      <c r="E51" s="77">
        <v>17560</v>
      </c>
      <c r="F51" s="77"/>
      <c r="G51" s="77">
        <f t="shared" si="2"/>
        <v>17560</v>
      </c>
    </row>
    <row r="52" spans="1:7" ht="13.5" thickBot="1">
      <c r="A52" s="76" t="s">
        <v>334</v>
      </c>
      <c r="B52" s="77">
        <v>230</v>
      </c>
      <c r="C52" s="77"/>
      <c r="D52" s="77">
        <f t="shared" si="1"/>
        <v>230</v>
      </c>
      <c r="E52" s="77">
        <v>114</v>
      </c>
      <c r="F52" s="77">
        <v>1422</v>
      </c>
      <c r="G52" s="77">
        <f t="shared" si="2"/>
        <v>1536</v>
      </c>
    </row>
    <row r="53" spans="1:7" ht="13.5" thickBot="1">
      <c r="A53" s="79" t="s">
        <v>212</v>
      </c>
      <c r="B53" s="80">
        <f aca="true" t="shared" si="3" ref="B53:G53">SUM(B28:B52)</f>
        <v>924675</v>
      </c>
      <c r="C53" s="80">
        <f t="shared" si="3"/>
        <v>20021</v>
      </c>
      <c r="D53" s="80">
        <f t="shared" si="3"/>
        <v>944696</v>
      </c>
      <c r="E53" s="80">
        <f t="shared" si="3"/>
        <v>758648</v>
      </c>
      <c r="F53" s="80">
        <f t="shared" si="3"/>
        <v>136338</v>
      </c>
      <c r="G53" s="80">
        <f t="shared" si="3"/>
        <v>894986</v>
      </c>
    </row>
    <row r="54" spans="1:7" ht="18.75">
      <c r="A54" s="366" t="s">
        <v>635</v>
      </c>
      <c r="B54" s="366"/>
      <c r="C54" s="366"/>
      <c r="D54" s="366"/>
      <c r="E54" s="366"/>
      <c r="F54" s="366"/>
      <c r="G54" s="366"/>
    </row>
    <row r="55" ht="14.25">
      <c r="A55" s="70"/>
    </row>
    <row r="56" spans="1:7" ht="18.75">
      <c r="A56" s="337" t="s">
        <v>519</v>
      </c>
      <c r="B56" s="337"/>
      <c r="C56" s="337"/>
      <c r="D56" s="337"/>
      <c r="E56" s="337"/>
      <c r="F56" s="337"/>
      <c r="G56" s="337"/>
    </row>
    <row r="57" spans="1:7" ht="18.75">
      <c r="A57" s="337" t="s">
        <v>309</v>
      </c>
      <c r="B57" s="337"/>
      <c r="C57" s="337"/>
      <c r="D57" s="337"/>
      <c r="E57" s="337"/>
      <c r="F57" s="337"/>
      <c r="G57" s="337"/>
    </row>
    <row r="58" spans="1:7" ht="18.75">
      <c r="A58" s="1"/>
      <c r="B58" s="1"/>
      <c r="C58" s="1"/>
      <c r="D58" s="1"/>
      <c r="E58" s="1"/>
      <c r="F58" s="1"/>
      <c r="G58" s="1"/>
    </row>
    <row r="59" spans="1:8" ht="18.75">
      <c r="A59" s="361" t="s">
        <v>464</v>
      </c>
      <c r="B59" s="361"/>
      <c r="C59" s="361"/>
      <c r="D59" s="361"/>
      <c r="E59" s="361"/>
      <c r="F59" s="361"/>
      <c r="H59" s="173"/>
    </row>
    <row r="60" spans="1:8" ht="19.5" thickBot="1">
      <c r="A60" s="157"/>
      <c r="B60" s="157"/>
      <c r="C60" s="157"/>
      <c r="D60" s="157"/>
      <c r="E60" s="157"/>
      <c r="F60" s="157"/>
      <c r="G60" s="45" t="s">
        <v>152</v>
      </c>
      <c r="H60" s="173"/>
    </row>
    <row r="61" spans="1:7" ht="20.25" customHeight="1" thickBot="1" thickTop="1">
      <c r="A61" s="60" t="s">
        <v>179</v>
      </c>
      <c r="B61" s="357" t="s">
        <v>310</v>
      </c>
      <c r="C61" s="358"/>
      <c r="D61" s="359"/>
      <c r="E61" s="357" t="s">
        <v>311</v>
      </c>
      <c r="F61" s="358"/>
      <c r="G61" s="360"/>
    </row>
    <row r="62" spans="1:7" ht="19.5" thickBot="1">
      <c r="A62" s="81" t="s">
        <v>201</v>
      </c>
      <c r="B62" s="82" t="s">
        <v>312</v>
      </c>
      <c r="C62" s="196" t="s">
        <v>425</v>
      </c>
      <c r="D62" s="82" t="s">
        <v>187</v>
      </c>
      <c r="E62" s="82" t="s">
        <v>312</v>
      </c>
      <c r="F62" s="196" t="s">
        <v>313</v>
      </c>
      <c r="G62" s="83" t="s">
        <v>187</v>
      </c>
    </row>
    <row r="63" spans="1:7" ht="20.25" thickBot="1" thickTop="1">
      <c r="A63" s="64" t="s">
        <v>202</v>
      </c>
      <c r="B63" s="66">
        <v>197</v>
      </c>
      <c r="C63" s="66"/>
      <c r="D63" s="66">
        <f>SUM(B63:C63)</f>
        <v>197</v>
      </c>
      <c r="E63" s="66">
        <v>12207</v>
      </c>
      <c r="F63" s="66">
        <v>391</v>
      </c>
      <c r="G63" s="66">
        <f>SUM(E63:F63)</f>
        <v>12598</v>
      </c>
    </row>
    <row r="64" spans="1:7" ht="19.5" thickBot="1">
      <c r="A64" s="65" t="s">
        <v>335</v>
      </c>
      <c r="B64" s="66"/>
      <c r="C64" s="66"/>
      <c r="D64" s="66">
        <f>SUM(B64:C64)</f>
        <v>0</v>
      </c>
      <c r="E64" s="66">
        <v>663</v>
      </c>
      <c r="F64" s="66"/>
      <c r="G64" s="66">
        <f>SUM(E64:F64)</f>
        <v>663</v>
      </c>
    </row>
    <row r="65" spans="1:7" ht="19.5" thickBot="1">
      <c r="A65" s="64" t="s">
        <v>203</v>
      </c>
      <c r="B65" s="66">
        <v>7097</v>
      </c>
      <c r="C65" s="66"/>
      <c r="D65" s="66">
        <f>SUM(B65:C65)</f>
        <v>7097</v>
      </c>
      <c r="E65" s="66">
        <v>9190</v>
      </c>
      <c r="F65" s="66">
        <v>41</v>
      </c>
      <c r="G65" s="66">
        <f>SUM(E65:F65)</f>
        <v>9231</v>
      </c>
    </row>
    <row r="66" spans="1:7" ht="19.5" thickBot="1">
      <c r="A66" s="64" t="s">
        <v>204</v>
      </c>
      <c r="B66" s="66">
        <v>292</v>
      </c>
      <c r="C66" s="66"/>
      <c r="D66" s="66">
        <f>SUM(B66:C66)</f>
        <v>292</v>
      </c>
      <c r="E66" s="66">
        <v>1068</v>
      </c>
      <c r="F66" s="66"/>
      <c r="G66" s="66">
        <f>SUM(E66:F66)</f>
        <v>1068</v>
      </c>
    </row>
    <row r="67" spans="1:7" ht="19.5" thickBot="1">
      <c r="A67" s="67" t="s">
        <v>212</v>
      </c>
      <c r="B67" s="68">
        <f>SUM(B63:B66)</f>
        <v>7586</v>
      </c>
      <c r="C67" s="68">
        <f>SUM(C63:C66)</f>
        <v>0</v>
      </c>
      <c r="D67" s="68">
        <f>SUM(B67:C67)</f>
        <v>7586</v>
      </c>
      <c r="E67" s="68">
        <f>SUM(E63:E66)</f>
        <v>23128</v>
      </c>
      <c r="F67" s="68">
        <f>SUM(F63:F66)</f>
        <v>432</v>
      </c>
      <c r="G67" s="68">
        <f>SUM(E67:F67)</f>
        <v>23560</v>
      </c>
    </row>
    <row r="68" ht="18.75">
      <c r="A68" s="49"/>
    </row>
    <row r="69" spans="1:7" ht="18.75">
      <c r="A69" s="366" t="s">
        <v>636</v>
      </c>
      <c r="B69" s="366"/>
      <c r="C69" s="366"/>
      <c r="D69" s="366"/>
      <c r="E69" s="366"/>
      <c r="F69" s="366"/>
      <c r="G69" s="366"/>
    </row>
    <row r="70" ht="14.25">
      <c r="A70" s="70"/>
    </row>
    <row r="71" spans="1:7" ht="18.75">
      <c r="A71" s="337" t="s">
        <v>519</v>
      </c>
      <c r="B71" s="337"/>
      <c r="C71" s="337"/>
      <c r="D71" s="337"/>
      <c r="E71" s="337"/>
      <c r="F71" s="337"/>
      <c r="G71" s="337"/>
    </row>
    <row r="72" spans="1:7" ht="18.75">
      <c r="A72" s="337" t="s">
        <v>309</v>
      </c>
      <c r="B72" s="337"/>
      <c r="C72" s="337"/>
      <c r="D72" s="337"/>
      <c r="E72" s="337"/>
      <c r="F72" s="337"/>
      <c r="G72" s="337"/>
    </row>
    <row r="73" spans="1:7" ht="18.75">
      <c r="A73" s="1"/>
      <c r="B73" s="1"/>
      <c r="C73" s="1"/>
      <c r="D73" s="1"/>
      <c r="E73" s="1"/>
      <c r="F73" s="1"/>
      <c r="G73" s="1"/>
    </row>
    <row r="74" spans="1:6" ht="18.75">
      <c r="A74" s="361" t="s">
        <v>464</v>
      </c>
      <c r="B74" s="361"/>
      <c r="C74" s="361"/>
      <c r="D74" s="361"/>
      <c r="E74" s="361"/>
      <c r="F74" s="361"/>
    </row>
    <row r="75" spans="1:7" ht="19.5" thickBot="1">
      <c r="A75" s="157"/>
      <c r="B75" s="157"/>
      <c r="C75" s="157"/>
      <c r="D75" s="157"/>
      <c r="E75" s="157"/>
      <c r="F75" s="157"/>
      <c r="G75" s="45" t="s">
        <v>152</v>
      </c>
    </row>
    <row r="76" spans="1:7" ht="20.25" thickBot="1" thickTop="1">
      <c r="A76" s="60" t="s">
        <v>179</v>
      </c>
      <c r="B76" s="357" t="s">
        <v>310</v>
      </c>
      <c r="C76" s="358"/>
      <c r="D76" s="359"/>
      <c r="E76" s="357" t="s">
        <v>311</v>
      </c>
      <c r="F76" s="358"/>
      <c r="G76" s="360"/>
    </row>
    <row r="77" spans="1:7" ht="38.25" thickBot="1">
      <c r="A77" s="84" t="s">
        <v>426</v>
      </c>
      <c r="B77" s="82" t="s">
        <v>312</v>
      </c>
      <c r="C77" s="196" t="s">
        <v>425</v>
      </c>
      <c r="D77" s="82" t="s">
        <v>187</v>
      </c>
      <c r="E77" s="82" t="s">
        <v>312</v>
      </c>
      <c r="F77" s="196" t="s">
        <v>313</v>
      </c>
      <c r="G77" s="83" t="s">
        <v>187</v>
      </c>
    </row>
    <row r="78" spans="1:7" ht="20.25" thickBot="1" thickTop="1">
      <c r="A78" s="65" t="s">
        <v>336</v>
      </c>
      <c r="B78" s="66">
        <v>10633</v>
      </c>
      <c r="C78" s="66"/>
      <c r="D78" s="66">
        <f aca="true" t="shared" si="4" ref="D78:D83">SUM(B78:C78)</f>
        <v>10633</v>
      </c>
      <c r="E78" s="66">
        <v>25651</v>
      </c>
      <c r="F78" s="66">
        <v>298</v>
      </c>
      <c r="G78" s="66">
        <f aca="true" t="shared" si="5" ref="G78:G83">SUM(E78:F78)</f>
        <v>25949</v>
      </c>
    </row>
    <row r="79" spans="1:7" ht="19.5" thickBot="1">
      <c r="A79" s="65" t="s">
        <v>210</v>
      </c>
      <c r="B79" s="66">
        <v>7453</v>
      </c>
      <c r="C79" s="66"/>
      <c r="D79" s="66">
        <f t="shared" si="4"/>
        <v>7453</v>
      </c>
      <c r="E79" s="66">
        <v>4363</v>
      </c>
      <c r="F79" s="66"/>
      <c r="G79" s="66">
        <f t="shared" si="5"/>
        <v>4363</v>
      </c>
    </row>
    <row r="80" spans="1:7" ht="19.5" thickBot="1">
      <c r="A80" s="65" t="s">
        <v>243</v>
      </c>
      <c r="B80" s="66">
        <v>188</v>
      </c>
      <c r="C80" s="66"/>
      <c r="D80" s="66">
        <f t="shared" si="4"/>
        <v>188</v>
      </c>
      <c r="E80" s="66">
        <v>178211</v>
      </c>
      <c r="F80" s="66">
        <v>224</v>
      </c>
      <c r="G80" s="66">
        <f t="shared" si="5"/>
        <v>178435</v>
      </c>
    </row>
    <row r="81" spans="1:7" ht="19.5" thickBot="1">
      <c r="A81" s="65" t="s">
        <v>337</v>
      </c>
      <c r="B81" s="66"/>
      <c r="C81" s="66"/>
      <c r="D81" s="66">
        <f t="shared" si="4"/>
        <v>0</v>
      </c>
      <c r="E81" s="66">
        <v>13149</v>
      </c>
      <c r="F81" s="66"/>
      <c r="G81" s="66">
        <f t="shared" si="5"/>
        <v>13149</v>
      </c>
    </row>
    <row r="82" spans="1:7" ht="19.5" thickBot="1">
      <c r="A82" s="64" t="s">
        <v>338</v>
      </c>
      <c r="B82" s="66"/>
      <c r="C82" s="66"/>
      <c r="D82" s="66">
        <f t="shared" si="4"/>
        <v>0</v>
      </c>
      <c r="E82" s="66">
        <v>690</v>
      </c>
      <c r="F82" s="66"/>
      <c r="G82" s="66">
        <f t="shared" si="5"/>
        <v>690</v>
      </c>
    </row>
    <row r="83" spans="1:7" ht="19.5" thickBot="1">
      <c r="A83" s="67" t="s">
        <v>212</v>
      </c>
      <c r="B83" s="68">
        <f>SUM(B78:B82)</f>
        <v>18274</v>
      </c>
      <c r="C83" s="68">
        <f>SUM(C78:C82)</f>
        <v>0</v>
      </c>
      <c r="D83" s="68">
        <f t="shared" si="4"/>
        <v>18274</v>
      </c>
      <c r="E83" s="68">
        <f>SUM(E78:E82)</f>
        <v>222064</v>
      </c>
      <c r="F83" s="68">
        <f>SUM(F78:F82)</f>
        <v>522</v>
      </c>
      <c r="G83" s="68">
        <f t="shared" si="5"/>
        <v>222586</v>
      </c>
    </row>
    <row r="84" ht="18.75">
      <c r="A84" s="4"/>
    </row>
    <row r="85" spans="1:7" ht="18.75">
      <c r="A85" s="366" t="s">
        <v>637</v>
      </c>
      <c r="B85" s="366"/>
      <c r="C85" s="366"/>
      <c r="D85" s="366"/>
      <c r="E85" s="366"/>
      <c r="F85" s="366"/>
      <c r="G85" s="366"/>
    </row>
    <row r="86" ht="14.25">
      <c r="A86" s="70"/>
    </row>
    <row r="87" spans="1:7" ht="18.75">
      <c r="A87" s="337" t="s">
        <v>519</v>
      </c>
      <c r="B87" s="337"/>
      <c r="C87" s="337"/>
      <c r="D87" s="337"/>
      <c r="E87" s="337"/>
      <c r="F87" s="337"/>
      <c r="G87" s="337"/>
    </row>
    <row r="88" spans="1:7" ht="18.75">
      <c r="A88" s="337" t="s">
        <v>309</v>
      </c>
      <c r="B88" s="337"/>
      <c r="C88" s="337"/>
      <c r="D88" s="337"/>
      <c r="E88" s="337"/>
      <c r="F88" s="337"/>
      <c r="G88" s="337"/>
    </row>
    <row r="89" spans="1:7" ht="18.75">
      <c r="A89" s="1"/>
      <c r="B89" s="1"/>
      <c r="C89" s="1"/>
      <c r="D89" s="1"/>
      <c r="E89" s="1"/>
      <c r="F89" s="1"/>
      <c r="G89" s="1"/>
    </row>
    <row r="90" spans="1:6" ht="18.75">
      <c r="A90" s="361" t="s">
        <v>464</v>
      </c>
      <c r="B90" s="361"/>
      <c r="C90" s="361"/>
      <c r="D90" s="361"/>
      <c r="E90" s="361"/>
      <c r="F90" s="361"/>
    </row>
    <row r="91" spans="1:7" ht="19.5" thickBot="1">
      <c r="A91" s="157"/>
      <c r="B91" s="157"/>
      <c r="C91" s="157"/>
      <c r="D91" s="157"/>
      <c r="E91" s="157"/>
      <c r="F91" s="157"/>
      <c r="G91" s="45" t="s">
        <v>152</v>
      </c>
    </row>
    <row r="92" spans="1:7" ht="19.5" thickBot="1">
      <c r="A92" s="263" t="s">
        <v>179</v>
      </c>
      <c r="B92" s="362" t="s">
        <v>310</v>
      </c>
      <c r="C92" s="363"/>
      <c r="D92" s="364"/>
      <c r="E92" s="362" t="s">
        <v>311</v>
      </c>
      <c r="F92" s="363"/>
      <c r="G92" s="365"/>
    </row>
    <row r="93" spans="1:7" ht="38.25" thickBot="1">
      <c r="A93" s="264" t="s">
        <v>208</v>
      </c>
      <c r="B93" s="265" t="s">
        <v>312</v>
      </c>
      <c r="C93" s="266" t="s">
        <v>425</v>
      </c>
      <c r="D93" s="265" t="s">
        <v>187</v>
      </c>
      <c r="E93" s="265" t="s">
        <v>312</v>
      </c>
      <c r="F93" s="266" t="s">
        <v>313</v>
      </c>
      <c r="G93" s="267" t="s">
        <v>187</v>
      </c>
    </row>
    <row r="94" spans="1:7" ht="30" customHeight="1">
      <c r="A94" s="168" t="s">
        <v>427</v>
      </c>
      <c r="B94" s="101">
        <v>10364</v>
      </c>
      <c r="C94" s="101"/>
      <c r="D94" s="101">
        <f>SUM(B94:C94)</f>
        <v>10364</v>
      </c>
      <c r="E94" s="101">
        <v>21667</v>
      </c>
      <c r="F94" s="101"/>
      <c r="G94" s="101">
        <f>SUM(E94:F94)</f>
        <v>21667</v>
      </c>
    </row>
    <row r="95" spans="1:7" ht="24.75" customHeight="1" thickBot="1">
      <c r="A95" s="169" t="s">
        <v>211</v>
      </c>
      <c r="B95" s="105">
        <v>31</v>
      </c>
      <c r="C95" s="105"/>
      <c r="D95" s="105">
        <f>SUM(B95:C95)</f>
        <v>31</v>
      </c>
      <c r="E95" s="105">
        <v>103937</v>
      </c>
      <c r="F95" s="105">
        <v>900</v>
      </c>
      <c r="G95" s="105">
        <f>SUM(E95:F95)</f>
        <v>104837</v>
      </c>
    </row>
    <row r="96" spans="1:7" ht="26.25" customHeight="1" thickBot="1">
      <c r="A96" s="170" t="s">
        <v>212</v>
      </c>
      <c r="B96" s="107">
        <f>SUM(B94:B95)</f>
        <v>10395</v>
      </c>
      <c r="C96" s="107"/>
      <c r="D96" s="107">
        <f>SUM(B96:C96)</f>
        <v>10395</v>
      </c>
      <c r="E96" s="107">
        <f>SUM(E94:E95)</f>
        <v>125604</v>
      </c>
      <c r="F96" s="107">
        <f>SUM(F94:F95)</f>
        <v>900</v>
      </c>
      <c r="G96" s="197">
        <f>SUM(E96:F96)</f>
        <v>126504</v>
      </c>
    </row>
    <row r="97" ht="18.75">
      <c r="A97" s="4"/>
    </row>
    <row r="98" spans="1:7" ht="18.75">
      <c r="A98" s="366" t="s">
        <v>638</v>
      </c>
      <c r="B98" s="366"/>
      <c r="C98" s="366"/>
      <c r="D98" s="366"/>
      <c r="E98" s="366"/>
      <c r="F98" s="366"/>
      <c r="G98" s="366"/>
    </row>
    <row r="99" ht="14.25">
      <c r="A99" s="70"/>
    </row>
    <row r="100" spans="1:7" ht="18.75">
      <c r="A100" s="337" t="s">
        <v>519</v>
      </c>
      <c r="B100" s="337"/>
      <c r="C100" s="337"/>
      <c r="D100" s="337"/>
      <c r="E100" s="337"/>
      <c r="F100" s="337"/>
      <c r="G100" s="337"/>
    </row>
    <row r="101" spans="1:7" ht="18.75">
      <c r="A101" s="337" t="s">
        <v>309</v>
      </c>
      <c r="B101" s="337"/>
      <c r="C101" s="337"/>
      <c r="D101" s="337"/>
      <c r="E101" s="337"/>
      <c r="F101" s="337"/>
      <c r="G101" s="337"/>
    </row>
    <row r="102" spans="1:7" ht="18.75">
      <c r="A102" s="1"/>
      <c r="B102" s="1"/>
      <c r="C102" s="1"/>
      <c r="D102" s="1"/>
      <c r="E102" s="1"/>
      <c r="F102" s="1"/>
      <c r="G102" s="1"/>
    </row>
    <row r="103" spans="1:6" ht="18.75">
      <c r="A103" s="361" t="s">
        <v>464</v>
      </c>
      <c r="B103" s="361"/>
      <c r="C103" s="361"/>
      <c r="D103" s="361"/>
      <c r="E103" s="361"/>
      <c r="F103" s="361"/>
    </row>
    <row r="104" spans="1:7" ht="19.5" thickBot="1">
      <c r="A104" s="157"/>
      <c r="B104" s="157"/>
      <c r="C104" s="157"/>
      <c r="D104" s="157"/>
      <c r="E104" s="157"/>
      <c r="F104" s="157"/>
      <c r="G104" s="45" t="s">
        <v>152</v>
      </c>
    </row>
    <row r="105" spans="1:7" ht="20.25" thickBot="1" thickTop="1">
      <c r="A105" s="60" t="s">
        <v>179</v>
      </c>
      <c r="B105" s="357" t="s">
        <v>310</v>
      </c>
      <c r="C105" s="358"/>
      <c r="D105" s="359"/>
      <c r="E105" s="357" t="s">
        <v>311</v>
      </c>
      <c r="F105" s="358"/>
      <c r="G105" s="360"/>
    </row>
    <row r="106" spans="1:7" ht="19.5" thickBot="1">
      <c r="A106" s="67" t="s">
        <v>339</v>
      </c>
      <c r="B106" s="82" t="s">
        <v>312</v>
      </c>
      <c r="C106" s="196" t="s">
        <v>425</v>
      </c>
      <c r="D106" s="82" t="s">
        <v>187</v>
      </c>
      <c r="E106" s="82" t="s">
        <v>312</v>
      </c>
      <c r="F106" s="196" t="s">
        <v>313</v>
      </c>
      <c r="G106" s="83" t="s">
        <v>187</v>
      </c>
    </row>
    <row r="107" spans="1:7" ht="19.5" thickBot="1">
      <c r="A107" s="64" t="s">
        <v>340</v>
      </c>
      <c r="B107" s="66">
        <v>623</v>
      </c>
      <c r="C107" s="66"/>
      <c r="D107" s="66">
        <f>SUM(B107:C107)</f>
        <v>623</v>
      </c>
      <c r="E107" s="66">
        <v>17205</v>
      </c>
      <c r="F107" s="66">
        <v>722</v>
      </c>
      <c r="G107" s="66">
        <f>SUM(E107:F107)</f>
        <v>17927</v>
      </c>
    </row>
    <row r="108" spans="1:7" ht="19.5" thickBot="1">
      <c r="A108" s="64" t="s">
        <v>215</v>
      </c>
      <c r="B108" s="66">
        <v>0</v>
      </c>
      <c r="C108" s="66"/>
      <c r="D108" s="66">
        <f>SUM(B108:C108)</f>
        <v>0</v>
      </c>
      <c r="E108" s="66">
        <v>4673</v>
      </c>
      <c r="F108" s="66">
        <v>108</v>
      </c>
      <c r="G108" s="66">
        <f>SUM(E108:F108)</f>
        <v>4781</v>
      </c>
    </row>
    <row r="109" spans="1:7" ht="19.5" thickBot="1">
      <c r="A109" s="67" t="s">
        <v>212</v>
      </c>
      <c r="B109" s="68">
        <f>SUM(B107:B108)</f>
        <v>623</v>
      </c>
      <c r="C109" s="68"/>
      <c r="D109" s="68">
        <f>SUM(B109:C109)</f>
        <v>623</v>
      </c>
      <c r="E109" s="68">
        <f>SUM(E107:E108)</f>
        <v>21878</v>
      </c>
      <c r="F109" s="68">
        <f>SUM(F107:F108)</f>
        <v>830</v>
      </c>
      <c r="G109" s="68">
        <f>SUM(E109:F109)</f>
        <v>22708</v>
      </c>
    </row>
    <row r="110" ht="18.75">
      <c r="A110" s="4"/>
    </row>
  </sheetData>
  <mergeCells count="37">
    <mergeCell ref="A23:G23"/>
    <mergeCell ref="B10:D10"/>
    <mergeCell ref="E10:G10"/>
    <mergeCell ref="A98:G98"/>
    <mergeCell ref="A57:G57"/>
    <mergeCell ref="A59:F59"/>
    <mergeCell ref="A90:F90"/>
    <mergeCell ref="A71:G71"/>
    <mergeCell ref="A72:G72"/>
    <mergeCell ref="A74:F74"/>
    <mergeCell ref="A100:G100"/>
    <mergeCell ref="A101:G101"/>
    <mergeCell ref="A1:G1"/>
    <mergeCell ref="A4:G4"/>
    <mergeCell ref="A6:G6"/>
    <mergeCell ref="A24:G24"/>
    <mergeCell ref="A8:G8"/>
    <mergeCell ref="A3:G3"/>
    <mergeCell ref="A21:G21"/>
    <mergeCell ref="A56:G56"/>
    <mergeCell ref="A25:F25"/>
    <mergeCell ref="A54:G54"/>
    <mergeCell ref="A69:G69"/>
    <mergeCell ref="B26:D26"/>
    <mergeCell ref="E26:G26"/>
    <mergeCell ref="B61:D61"/>
    <mergeCell ref="E61:G61"/>
    <mergeCell ref="B105:D105"/>
    <mergeCell ref="E105:G105"/>
    <mergeCell ref="A103:F103"/>
    <mergeCell ref="B76:D76"/>
    <mergeCell ref="E76:G76"/>
    <mergeCell ref="B92:D92"/>
    <mergeCell ref="E92:G92"/>
    <mergeCell ref="A85:G85"/>
    <mergeCell ref="A87:G87"/>
    <mergeCell ref="A88:G88"/>
  </mergeCells>
  <printOptions/>
  <pageMargins left="0.75" right="0.75" top="1" bottom="1" header="0.5" footer="0.5"/>
  <pageSetup horizontalDpi="300" verticalDpi="300" orientation="landscape" paperSize="9" r:id="rId1"/>
  <rowBreaks count="5" manualBreakCount="5">
    <brk id="20" max="255" man="1"/>
    <brk id="53" max="255" man="1"/>
    <brk id="68" max="255" man="1"/>
    <brk id="84" max="255" man="1"/>
    <brk id="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5">
      <selection activeCell="A1" sqref="A1:G1"/>
    </sheetView>
  </sheetViews>
  <sheetFormatPr defaultColWidth="9.00390625" defaultRowHeight="12.75"/>
  <cols>
    <col min="1" max="1" width="21.375" style="0" customWidth="1"/>
    <col min="7" max="7" width="9.125" style="121" customWidth="1"/>
  </cols>
  <sheetData>
    <row r="1" spans="1:7" ht="15.75">
      <c r="A1" s="336" t="s">
        <v>639</v>
      </c>
      <c r="B1" s="336"/>
      <c r="C1" s="336"/>
      <c r="D1" s="336"/>
      <c r="E1" s="336"/>
      <c r="F1" s="336"/>
      <c r="G1" s="336"/>
    </row>
    <row r="2" ht="15.75">
      <c r="A2" s="5"/>
    </row>
    <row r="3" spans="1:7" ht="18.75">
      <c r="A3" s="337" t="s">
        <v>520</v>
      </c>
      <c r="B3" s="337"/>
      <c r="C3" s="337"/>
      <c r="D3" s="337"/>
      <c r="E3" s="337"/>
      <c r="F3" s="337"/>
      <c r="G3" s="337"/>
    </row>
    <row r="4" ht="15.75">
      <c r="A4" s="26"/>
    </row>
    <row r="5" ht="15.75">
      <c r="A5" s="26"/>
    </row>
    <row r="6" spans="1:7" ht="15.75">
      <c r="A6" s="26" t="s">
        <v>153</v>
      </c>
      <c r="G6" s="5" t="s">
        <v>341</v>
      </c>
    </row>
    <row r="7" ht="15.75">
      <c r="A7" s="26"/>
    </row>
    <row r="8" ht="15.75">
      <c r="A8" s="26" t="s">
        <v>342</v>
      </c>
    </row>
    <row r="9" ht="15.75">
      <c r="A9" s="27"/>
    </row>
    <row r="10" spans="1:7" ht="15.75">
      <c r="A10" s="27" t="s">
        <v>343</v>
      </c>
      <c r="D10" s="27"/>
      <c r="G10" s="121">
        <v>4</v>
      </c>
    </row>
    <row r="11" spans="1:7" ht="15.75">
      <c r="A11" s="27" t="s">
        <v>254</v>
      </c>
      <c r="G11" s="121">
        <v>23</v>
      </c>
    </row>
    <row r="12" spans="1:7" ht="16.5" thickBot="1">
      <c r="A12" s="181" t="s">
        <v>194</v>
      </c>
      <c r="B12" s="182"/>
      <c r="C12" s="182"/>
      <c r="D12" s="182"/>
      <c r="E12" s="182"/>
      <c r="F12" s="183"/>
      <c r="G12" s="185">
        <v>4</v>
      </c>
    </row>
    <row r="13" spans="1:7" ht="15.75">
      <c r="A13" s="27" t="s">
        <v>212</v>
      </c>
      <c r="F13" s="27"/>
      <c r="G13" s="27">
        <f>SUM(G10:G12)</f>
        <v>31</v>
      </c>
    </row>
    <row r="14" ht="15.75">
      <c r="A14" s="27"/>
    </row>
    <row r="15" ht="15.75">
      <c r="A15" s="26" t="s">
        <v>344</v>
      </c>
    </row>
    <row r="16" ht="15.75">
      <c r="A16" s="27"/>
    </row>
    <row r="17" spans="1:7" ht="15.75">
      <c r="A17" s="27" t="s">
        <v>345</v>
      </c>
      <c r="E17" s="27"/>
      <c r="F17" s="27"/>
      <c r="G17" s="121">
        <v>41</v>
      </c>
    </row>
    <row r="18" spans="1:7" ht="15.75">
      <c r="A18" s="27" t="s">
        <v>346</v>
      </c>
      <c r="E18" s="27"/>
      <c r="G18" s="121">
        <v>4</v>
      </c>
    </row>
    <row r="19" spans="1:7" ht="16.5" thickBot="1">
      <c r="A19" s="181" t="s">
        <v>242</v>
      </c>
      <c r="B19" s="182"/>
      <c r="C19" s="182"/>
      <c r="D19" s="182"/>
      <c r="E19" s="182"/>
      <c r="F19" s="183"/>
      <c r="G19" s="185">
        <v>5.5</v>
      </c>
    </row>
    <row r="20" spans="1:7" ht="15.75">
      <c r="A20" s="27" t="s">
        <v>212</v>
      </c>
      <c r="G20" s="27">
        <f>SUM(G17:G19)</f>
        <v>50.5</v>
      </c>
    </row>
    <row r="21" ht="15.75">
      <c r="A21" s="27"/>
    </row>
    <row r="22" ht="15.75">
      <c r="A22" s="26" t="s">
        <v>405</v>
      </c>
    </row>
    <row r="23" ht="15.75">
      <c r="A23" s="27"/>
    </row>
    <row r="24" spans="1:7" ht="16.5" thickBot="1">
      <c r="A24" s="181" t="s">
        <v>211</v>
      </c>
      <c r="B24" s="182"/>
      <c r="C24" s="182"/>
      <c r="D24" s="182"/>
      <c r="E24" s="182"/>
      <c r="F24" s="183"/>
      <c r="G24" s="185">
        <v>31.5</v>
      </c>
    </row>
    <row r="25" spans="1:7" ht="15.75">
      <c r="A25" s="27" t="s">
        <v>347</v>
      </c>
      <c r="G25" s="27">
        <f>SUM(G24)</f>
        <v>31.5</v>
      </c>
    </row>
    <row r="26" ht="15.75">
      <c r="A26" s="26"/>
    </row>
    <row r="27" ht="15.75">
      <c r="A27" s="26" t="s">
        <v>348</v>
      </c>
    </row>
    <row r="28" ht="15.75">
      <c r="A28" s="26"/>
    </row>
    <row r="29" spans="1:7" ht="15.75">
      <c r="A29" s="27" t="s">
        <v>284</v>
      </c>
      <c r="F29" s="27"/>
      <c r="G29" s="121">
        <v>2</v>
      </c>
    </row>
    <row r="30" spans="1:7" ht="16.5" thickBot="1">
      <c r="A30" s="181" t="s">
        <v>215</v>
      </c>
      <c r="B30" s="182"/>
      <c r="C30" s="182"/>
      <c r="D30" s="182"/>
      <c r="E30" s="182"/>
      <c r="F30" s="182"/>
      <c r="G30" s="181">
        <v>1.5</v>
      </c>
    </row>
    <row r="31" spans="1:7" ht="15.75">
      <c r="A31" s="27" t="s">
        <v>212</v>
      </c>
      <c r="G31" s="27">
        <f>SUM(G29:G30)</f>
        <v>3.5</v>
      </c>
    </row>
    <row r="32" ht="15.75">
      <c r="A32" s="27"/>
    </row>
    <row r="33" ht="15.75">
      <c r="A33" s="25" t="s">
        <v>349</v>
      </c>
    </row>
    <row r="34" spans="1:7" ht="16.5" thickBot="1">
      <c r="A34" s="181" t="s">
        <v>203</v>
      </c>
      <c r="B34" s="182"/>
      <c r="C34" s="182"/>
      <c r="D34" s="182"/>
      <c r="E34" s="182"/>
      <c r="F34" s="182"/>
      <c r="G34" s="185">
        <v>2.5</v>
      </c>
    </row>
    <row r="35" spans="1:7" ht="15.75">
      <c r="A35" s="27" t="s">
        <v>406</v>
      </c>
      <c r="G35" s="121">
        <f>SUM(G34)</f>
        <v>2.5</v>
      </c>
    </row>
    <row r="36" ht="15.75">
      <c r="A36" s="27"/>
    </row>
    <row r="37" spans="1:7" ht="15.75">
      <c r="A37" s="26" t="s">
        <v>350</v>
      </c>
      <c r="E37" s="26"/>
      <c r="G37" s="184">
        <f>SUM(G35+G31+G25+G20+G13)</f>
        <v>119</v>
      </c>
    </row>
  </sheetData>
  <mergeCells count="2">
    <mergeCell ref="A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61">
      <selection activeCell="A56" sqref="A56:K56"/>
    </sheetView>
  </sheetViews>
  <sheetFormatPr defaultColWidth="9.00390625" defaultRowHeight="12.75"/>
  <cols>
    <col min="1" max="1" width="25.875" style="244" customWidth="1"/>
    <col min="10" max="10" width="10.00390625" style="0" bestFit="1" customWidth="1"/>
  </cols>
  <sheetData>
    <row r="1" spans="1:9" ht="15.75">
      <c r="A1" s="336" t="s">
        <v>640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361</v>
      </c>
      <c r="B2" s="336"/>
      <c r="C2" s="336"/>
      <c r="D2" s="336"/>
      <c r="E2" s="336"/>
      <c r="F2" s="336"/>
      <c r="G2" s="336"/>
      <c r="H2" s="336"/>
      <c r="I2" s="336"/>
    </row>
    <row r="3" spans="1:9" ht="14.25">
      <c r="A3" s="372" t="s">
        <v>351</v>
      </c>
      <c r="B3" s="372"/>
      <c r="C3" s="372"/>
      <c r="D3" s="372"/>
      <c r="E3" s="372"/>
      <c r="F3" s="372"/>
      <c r="G3" s="372"/>
      <c r="H3" s="372"/>
      <c r="I3" s="372"/>
    </row>
    <row r="4" spans="1:9" ht="14.25">
      <c r="A4" s="372" t="s">
        <v>464</v>
      </c>
      <c r="B4" s="372"/>
      <c r="C4" s="372"/>
      <c r="D4" s="372"/>
      <c r="E4" s="372"/>
      <c r="F4" s="372"/>
      <c r="G4" s="372"/>
      <c r="H4" s="372"/>
      <c r="I4" s="372"/>
    </row>
    <row r="5" ht="15" thickBot="1">
      <c r="I5" s="85" t="s">
        <v>352</v>
      </c>
    </row>
    <row r="6" spans="1:9" ht="14.25" customHeight="1">
      <c r="A6" s="375" t="s">
        <v>153</v>
      </c>
      <c r="B6" s="373" t="s">
        <v>529</v>
      </c>
      <c r="C6" s="373"/>
      <c r="D6" s="373" t="s">
        <v>443</v>
      </c>
      <c r="E6" s="373"/>
      <c r="F6" s="373" t="s">
        <v>530</v>
      </c>
      <c r="G6" s="373"/>
      <c r="H6" s="373" t="s">
        <v>353</v>
      </c>
      <c r="I6" s="374"/>
    </row>
    <row r="7" spans="1:9" ht="13.5" thickBot="1">
      <c r="A7" s="376"/>
      <c r="B7" s="240" t="s">
        <v>354</v>
      </c>
      <c r="C7" s="240" t="s">
        <v>355</v>
      </c>
      <c r="D7" s="240" t="s">
        <v>354</v>
      </c>
      <c r="E7" s="241" t="s">
        <v>355</v>
      </c>
      <c r="F7" s="240" t="s">
        <v>354</v>
      </c>
      <c r="G7" s="241" t="s">
        <v>355</v>
      </c>
      <c r="H7" s="240" t="s">
        <v>354</v>
      </c>
      <c r="I7" s="242" t="s">
        <v>355</v>
      </c>
    </row>
    <row r="8" spans="1:9" ht="15">
      <c r="A8" s="247" t="s">
        <v>356</v>
      </c>
      <c r="B8" s="239">
        <v>4756</v>
      </c>
      <c r="C8" s="239">
        <v>6801080</v>
      </c>
      <c r="D8" s="238"/>
      <c r="E8" s="238"/>
      <c r="F8" s="238">
        <f>B8+D8</f>
        <v>4756</v>
      </c>
      <c r="G8" s="239">
        <f>C8+E8</f>
        <v>6801080</v>
      </c>
      <c r="H8" s="239">
        <f aca="true" t="shared" si="0" ref="H8:I10">B8-F8</f>
        <v>0</v>
      </c>
      <c r="I8" s="239">
        <f t="shared" si="0"/>
        <v>0</v>
      </c>
    </row>
    <row r="9" spans="1:9" ht="15">
      <c r="A9" s="164" t="s">
        <v>357</v>
      </c>
      <c r="B9" s="239">
        <v>4756</v>
      </c>
      <c r="C9" s="237">
        <v>2449340</v>
      </c>
      <c r="D9" s="236"/>
      <c r="E9" s="236"/>
      <c r="F9" s="238">
        <f>B9+D9</f>
        <v>4756</v>
      </c>
      <c r="G9" s="239">
        <f aca="true" t="shared" si="1" ref="G9:G31">C9+E9</f>
        <v>2449340</v>
      </c>
      <c r="H9" s="239">
        <f t="shared" si="0"/>
        <v>0</v>
      </c>
      <c r="I9" s="239">
        <f t="shared" si="0"/>
        <v>0</v>
      </c>
    </row>
    <row r="10" spans="1:9" ht="15">
      <c r="A10" s="164" t="s">
        <v>358</v>
      </c>
      <c r="B10" s="237">
        <v>70</v>
      </c>
      <c r="C10" s="237">
        <v>266000</v>
      </c>
      <c r="D10" s="236"/>
      <c r="E10" s="236"/>
      <c r="F10" s="238">
        <f>B10+D10</f>
        <v>70</v>
      </c>
      <c r="G10" s="239">
        <f t="shared" si="1"/>
        <v>266000</v>
      </c>
      <c r="H10" s="239">
        <f t="shared" si="0"/>
        <v>0</v>
      </c>
      <c r="I10" s="239">
        <f t="shared" si="0"/>
        <v>0</v>
      </c>
    </row>
    <row r="11" spans="1:9" ht="15">
      <c r="A11" s="164" t="s">
        <v>531</v>
      </c>
      <c r="B11" s="237">
        <v>0</v>
      </c>
      <c r="C11" s="237">
        <v>0</v>
      </c>
      <c r="D11" s="236">
        <v>5184472</v>
      </c>
      <c r="E11" s="236">
        <v>10368944</v>
      </c>
      <c r="F11" s="238">
        <v>8396251</v>
      </c>
      <c r="G11" s="239">
        <v>16792502</v>
      </c>
      <c r="H11" s="239">
        <f>F11-D11</f>
        <v>3211779</v>
      </c>
      <c r="I11" s="239">
        <f>G11-E11</f>
        <v>6423558</v>
      </c>
    </row>
    <row r="12" spans="1:9" ht="15">
      <c r="A12" s="164" t="s">
        <v>359</v>
      </c>
      <c r="B12" s="237">
        <v>4756</v>
      </c>
      <c r="C12" s="237">
        <v>21811016</v>
      </c>
      <c r="D12" s="236"/>
      <c r="E12" s="236"/>
      <c r="F12" s="238">
        <f>B12+D12</f>
        <v>4756</v>
      </c>
      <c r="G12" s="239">
        <f t="shared" si="1"/>
        <v>21811016</v>
      </c>
      <c r="H12" s="239">
        <f>F12-D12-B12</f>
        <v>0</v>
      </c>
      <c r="I12" s="239">
        <f>C12-G12</f>
        <v>0</v>
      </c>
    </row>
    <row r="13" spans="1:9" ht="15">
      <c r="A13" s="164" t="s">
        <v>360</v>
      </c>
      <c r="B13" s="237">
        <v>4756</v>
      </c>
      <c r="C13" s="237">
        <v>5398060</v>
      </c>
      <c r="D13" s="236"/>
      <c r="E13" s="236"/>
      <c r="F13" s="238">
        <f>B13+D13</f>
        <v>4756</v>
      </c>
      <c r="G13" s="239">
        <f t="shared" si="1"/>
        <v>5398060</v>
      </c>
      <c r="H13" s="239">
        <f aca="true" t="shared" si="2" ref="H13:I32">F13-D13-B13</f>
        <v>0</v>
      </c>
      <c r="I13" s="239">
        <f>C13-G13</f>
        <v>0</v>
      </c>
    </row>
    <row r="14" spans="1:9" ht="15">
      <c r="A14" s="164" t="s">
        <v>444</v>
      </c>
      <c r="B14" s="237">
        <v>22</v>
      </c>
      <c r="C14" s="237">
        <v>1804000</v>
      </c>
      <c r="D14" s="236"/>
      <c r="E14" s="236"/>
      <c r="F14" s="238">
        <v>4</v>
      </c>
      <c r="G14" s="239">
        <v>328000</v>
      </c>
      <c r="H14" s="239">
        <f t="shared" si="2"/>
        <v>-18</v>
      </c>
      <c r="I14" s="239">
        <f t="shared" si="2"/>
        <v>-1476000</v>
      </c>
    </row>
    <row r="15" spans="1:9" ht="15">
      <c r="A15" s="164" t="s">
        <v>444</v>
      </c>
      <c r="B15" s="237">
        <v>1</v>
      </c>
      <c r="C15" s="237">
        <v>82000</v>
      </c>
      <c r="D15" s="236"/>
      <c r="E15" s="236"/>
      <c r="F15" s="238">
        <v>6</v>
      </c>
      <c r="G15" s="239">
        <v>492000</v>
      </c>
      <c r="H15" s="239">
        <f t="shared" si="2"/>
        <v>5</v>
      </c>
      <c r="I15" s="239">
        <f t="shared" si="2"/>
        <v>410000</v>
      </c>
    </row>
    <row r="16" spans="1:9" ht="15">
      <c r="A16" s="164" t="s">
        <v>444</v>
      </c>
      <c r="B16" s="237">
        <v>0</v>
      </c>
      <c r="C16" s="237">
        <v>0</v>
      </c>
      <c r="D16" s="236"/>
      <c r="E16" s="236"/>
      <c r="F16" s="238">
        <v>2</v>
      </c>
      <c r="G16" s="239">
        <v>130000</v>
      </c>
      <c r="H16" s="239">
        <f t="shared" si="2"/>
        <v>2</v>
      </c>
      <c r="I16" s="239">
        <f t="shared" si="2"/>
        <v>130000</v>
      </c>
    </row>
    <row r="17" spans="1:9" ht="15">
      <c r="A17" s="164" t="s">
        <v>532</v>
      </c>
      <c r="B17" s="237">
        <v>69</v>
      </c>
      <c r="C17" s="237">
        <v>9520000</v>
      </c>
      <c r="D17" s="236"/>
      <c r="E17" s="236"/>
      <c r="F17" s="238">
        <v>46</v>
      </c>
      <c r="G17" s="239">
        <v>6290000</v>
      </c>
      <c r="H17" s="239">
        <f t="shared" si="2"/>
        <v>-23</v>
      </c>
      <c r="I17" s="239">
        <f t="shared" si="2"/>
        <v>-3230000</v>
      </c>
    </row>
    <row r="18" spans="1:9" ht="15">
      <c r="A18" s="164" t="s">
        <v>533</v>
      </c>
      <c r="B18" s="237">
        <v>149</v>
      </c>
      <c r="C18" s="237">
        <v>24140000</v>
      </c>
      <c r="D18" s="236"/>
      <c r="E18" s="236"/>
      <c r="F18" s="238">
        <v>146</v>
      </c>
      <c r="G18" s="239">
        <v>23630000</v>
      </c>
      <c r="H18" s="239">
        <f t="shared" si="2"/>
        <v>-3</v>
      </c>
      <c r="I18" s="239">
        <f t="shared" si="2"/>
        <v>-510000</v>
      </c>
    </row>
    <row r="19" spans="1:9" ht="15">
      <c r="A19" s="164" t="s">
        <v>545</v>
      </c>
      <c r="B19" s="237">
        <v>118</v>
      </c>
      <c r="C19" s="237">
        <v>8160000</v>
      </c>
      <c r="D19" s="236"/>
      <c r="E19" s="236"/>
      <c r="F19" s="238">
        <v>134</v>
      </c>
      <c r="G19" s="239">
        <v>9265000</v>
      </c>
      <c r="H19" s="239">
        <f t="shared" si="2"/>
        <v>16</v>
      </c>
      <c r="I19" s="239">
        <f t="shared" si="2"/>
        <v>1105000</v>
      </c>
    </row>
    <row r="20" spans="1:9" ht="15">
      <c r="A20" s="164" t="s">
        <v>546</v>
      </c>
      <c r="B20" s="237">
        <v>68</v>
      </c>
      <c r="C20" s="237">
        <v>5525000</v>
      </c>
      <c r="D20" s="236"/>
      <c r="E20" s="236"/>
      <c r="F20" s="238">
        <v>68</v>
      </c>
      <c r="G20" s="239">
        <f t="shared" si="1"/>
        <v>5525000</v>
      </c>
      <c r="H20" s="239">
        <f t="shared" si="2"/>
        <v>0</v>
      </c>
      <c r="I20" s="239">
        <f t="shared" si="2"/>
        <v>0</v>
      </c>
    </row>
    <row r="21" spans="1:9" ht="15">
      <c r="A21" s="164" t="s">
        <v>534</v>
      </c>
      <c r="B21" s="237">
        <v>56</v>
      </c>
      <c r="C21" s="237">
        <v>5440000</v>
      </c>
      <c r="D21" s="236">
        <v>-3</v>
      </c>
      <c r="E21" s="236">
        <v>-340000</v>
      </c>
      <c r="F21" s="238">
        <v>56</v>
      </c>
      <c r="G21" s="239">
        <v>5440000</v>
      </c>
      <c r="H21" s="239">
        <f t="shared" si="2"/>
        <v>3</v>
      </c>
      <c r="I21" s="239">
        <f t="shared" si="2"/>
        <v>340000</v>
      </c>
    </row>
    <row r="22" spans="1:9" ht="15">
      <c r="A22" s="164" t="s">
        <v>535</v>
      </c>
      <c r="B22" s="237">
        <v>100</v>
      </c>
      <c r="C22" s="237">
        <v>12240000</v>
      </c>
      <c r="D22" s="236"/>
      <c r="E22" s="236"/>
      <c r="F22" s="238">
        <v>100</v>
      </c>
      <c r="G22" s="239">
        <f t="shared" si="1"/>
        <v>12240000</v>
      </c>
      <c r="H22" s="239">
        <f t="shared" si="2"/>
        <v>0</v>
      </c>
      <c r="I22" s="239">
        <f t="shared" si="2"/>
        <v>0</v>
      </c>
    </row>
    <row r="23" spans="1:9" ht="15">
      <c r="A23" s="164" t="s">
        <v>536</v>
      </c>
      <c r="B23" s="237">
        <v>52</v>
      </c>
      <c r="C23" s="237">
        <v>7650000</v>
      </c>
      <c r="D23" s="236"/>
      <c r="E23" s="236"/>
      <c r="F23" s="238">
        <v>52</v>
      </c>
      <c r="G23" s="239">
        <f t="shared" si="1"/>
        <v>7650000</v>
      </c>
      <c r="H23" s="239">
        <f t="shared" si="2"/>
        <v>0</v>
      </c>
      <c r="I23" s="239">
        <f t="shared" si="2"/>
        <v>0</v>
      </c>
    </row>
    <row r="24" spans="1:9" ht="15">
      <c r="A24" s="164" t="s">
        <v>537</v>
      </c>
      <c r="B24" s="237">
        <v>66</v>
      </c>
      <c r="C24" s="237">
        <v>7480000</v>
      </c>
      <c r="D24" s="236">
        <v>-2</v>
      </c>
      <c r="E24" s="236">
        <v>-170000</v>
      </c>
      <c r="F24" s="238">
        <v>66</v>
      </c>
      <c r="G24" s="239">
        <v>7480000</v>
      </c>
      <c r="H24" s="239">
        <f t="shared" si="2"/>
        <v>2</v>
      </c>
      <c r="I24" s="239">
        <f t="shared" si="2"/>
        <v>170000</v>
      </c>
    </row>
    <row r="25" spans="1:9" ht="15">
      <c r="A25" s="164" t="s">
        <v>538</v>
      </c>
      <c r="B25" s="237">
        <v>38</v>
      </c>
      <c r="C25" s="237">
        <v>4930000</v>
      </c>
      <c r="D25" s="236"/>
      <c r="E25" s="236"/>
      <c r="F25" s="238">
        <v>38</v>
      </c>
      <c r="G25" s="239">
        <f t="shared" si="1"/>
        <v>4930000</v>
      </c>
      <c r="H25" s="239">
        <f t="shared" si="2"/>
        <v>0</v>
      </c>
      <c r="I25" s="239">
        <f t="shared" si="2"/>
        <v>0</v>
      </c>
    </row>
    <row r="26" spans="1:9" ht="15">
      <c r="A26" s="164" t="s">
        <v>539</v>
      </c>
      <c r="B26" s="237">
        <v>113</v>
      </c>
      <c r="C26" s="237">
        <v>16830000</v>
      </c>
      <c r="D26" s="236">
        <v>-1</v>
      </c>
      <c r="E26" s="236"/>
      <c r="F26" s="238">
        <v>113</v>
      </c>
      <c r="G26" s="239">
        <f t="shared" si="1"/>
        <v>16830000</v>
      </c>
      <c r="H26" s="239">
        <f t="shared" si="2"/>
        <v>1</v>
      </c>
      <c r="I26" s="239">
        <f t="shared" si="2"/>
        <v>0</v>
      </c>
    </row>
    <row r="27" spans="1:9" ht="15">
      <c r="A27" s="164" t="s">
        <v>541</v>
      </c>
      <c r="B27" s="237">
        <v>111</v>
      </c>
      <c r="C27" s="237">
        <v>5355000</v>
      </c>
      <c r="D27" s="236">
        <v>-10</v>
      </c>
      <c r="E27" s="236">
        <v>-425000</v>
      </c>
      <c r="F27" s="238">
        <v>101</v>
      </c>
      <c r="G27" s="239">
        <f t="shared" si="1"/>
        <v>4930000</v>
      </c>
      <c r="H27" s="239">
        <f t="shared" si="2"/>
        <v>0</v>
      </c>
      <c r="I27" s="239">
        <f t="shared" si="2"/>
        <v>0</v>
      </c>
    </row>
    <row r="28" spans="1:9" ht="15">
      <c r="A28" s="164" t="s">
        <v>542</v>
      </c>
      <c r="B28" s="237">
        <v>39</v>
      </c>
      <c r="C28" s="237">
        <v>2380000</v>
      </c>
      <c r="D28" s="236">
        <v>-1</v>
      </c>
      <c r="E28" s="236">
        <v>-85000</v>
      </c>
      <c r="F28" s="238">
        <v>38</v>
      </c>
      <c r="G28" s="239">
        <f t="shared" si="1"/>
        <v>2295000</v>
      </c>
      <c r="H28" s="239">
        <f t="shared" si="2"/>
        <v>0</v>
      </c>
      <c r="I28" s="239">
        <f t="shared" si="2"/>
        <v>0</v>
      </c>
    </row>
    <row r="29" spans="1:9" ht="15">
      <c r="A29" s="164" t="s">
        <v>445</v>
      </c>
      <c r="B29" s="237">
        <v>61</v>
      </c>
      <c r="C29" s="237">
        <v>4505000</v>
      </c>
      <c r="D29" s="236">
        <v>-1</v>
      </c>
      <c r="E29" s="236">
        <v>-85000</v>
      </c>
      <c r="F29" s="238">
        <v>60</v>
      </c>
      <c r="G29" s="239">
        <f t="shared" si="1"/>
        <v>4420000</v>
      </c>
      <c r="H29" s="239">
        <f t="shared" si="2"/>
        <v>0</v>
      </c>
      <c r="I29" s="239">
        <f t="shared" si="2"/>
        <v>0</v>
      </c>
    </row>
    <row r="30" spans="1:9" ht="15">
      <c r="A30" s="164" t="s">
        <v>540</v>
      </c>
      <c r="B30" s="237">
        <v>118</v>
      </c>
      <c r="C30" s="237">
        <v>6800000</v>
      </c>
      <c r="D30" s="236">
        <v>-2</v>
      </c>
      <c r="E30" s="236">
        <v>-170000</v>
      </c>
      <c r="F30" s="238">
        <v>116</v>
      </c>
      <c r="G30" s="239">
        <f t="shared" si="1"/>
        <v>6630000</v>
      </c>
      <c r="H30" s="239">
        <f t="shared" si="2"/>
        <v>0</v>
      </c>
      <c r="I30" s="239">
        <f t="shared" si="2"/>
        <v>0</v>
      </c>
    </row>
    <row r="31" spans="1:9" ht="15">
      <c r="A31" s="164" t="s">
        <v>446</v>
      </c>
      <c r="B31" s="237">
        <v>96</v>
      </c>
      <c r="C31" s="237">
        <v>7140000</v>
      </c>
      <c r="D31" s="236">
        <v>-2</v>
      </c>
      <c r="E31" s="236">
        <v>-85000</v>
      </c>
      <c r="F31" s="238">
        <v>94</v>
      </c>
      <c r="G31" s="239">
        <f t="shared" si="1"/>
        <v>7055000</v>
      </c>
      <c r="H31" s="239">
        <f t="shared" si="2"/>
        <v>0</v>
      </c>
      <c r="I31" s="239">
        <f t="shared" si="2"/>
        <v>0</v>
      </c>
    </row>
    <row r="32" spans="1:9" ht="15">
      <c r="A32" s="164" t="s">
        <v>544</v>
      </c>
      <c r="B32" s="237">
        <v>134</v>
      </c>
      <c r="C32" s="237">
        <v>2054667</v>
      </c>
      <c r="D32" s="236"/>
      <c r="E32" s="236"/>
      <c r="F32" s="238">
        <v>99</v>
      </c>
      <c r="G32" s="239">
        <v>1518000</v>
      </c>
      <c r="H32" s="239">
        <f t="shared" si="2"/>
        <v>-35</v>
      </c>
      <c r="I32" s="239">
        <f t="shared" si="2"/>
        <v>-536667</v>
      </c>
    </row>
    <row r="33" spans="1:9" ht="15">
      <c r="A33" s="164" t="s">
        <v>543</v>
      </c>
      <c r="B33" s="237">
        <v>115</v>
      </c>
      <c r="C33" s="237">
        <v>935000</v>
      </c>
      <c r="D33" s="236">
        <v>-15</v>
      </c>
      <c r="E33" s="236">
        <v>-85000</v>
      </c>
      <c r="F33" s="237">
        <v>114</v>
      </c>
      <c r="G33" s="237">
        <v>935000</v>
      </c>
      <c r="H33" s="239">
        <f>F33-D33-B33</f>
        <v>14</v>
      </c>
      <c r="I33" s="239">
        <f>G33-E33-C33</f>
        <v>85000</v>
      </c>
    </row>
    <row r="34" spans="1:9" ht="15">
      <c r="A34" s="164" t="s">
        <v>547</v>
      </c>
      <c r="B34" s="237">
        <v>20</v>
      </c>
      <c r="C34" s="237">
        <v>85000</v>
      </c>
      <c r="D34" s="236"/>
      <c r="E34" s="236"/>
      <c r="F34" s="236">
        <v>35</v>
      </c>
      <c r="G34" s="237">
        <v>170000</v>
      </c>
      <c r="H34" s="239">
        <f aca="true" t="shared" si="3" ref="H34:H41">F34-D34-B34</f>
        <v>15</v>
      </c>
      <c r="I34" s="239">
        <f aca="true" t="shared" si="4" ref="I34:I41">G34-E34-C34</f>
        <v>85000</v>
      </c>
    </row>
    <row r="35" spans="1:9" ht="15">
      <c r="A35" s="164" t="s">
        <v>548</v>
      </c>
      <c r="B35" s="237">
        <v>1</v>
      </c>
      <c r="C35" s="237">
        <v>0</v>
      </c>
      <c r="D35" s="236"/>
      <c r="E35" s="236"/>
      <c r="F35" s="236">
        <v>1</v>
      </c>
      <c r="G35" s="237">
        <v>0</v>
      </c>
      <c r="H35" s="239">
        <f t="shared" si="3"/>
        <v>0</v>
      </c>
      <c r="I35" s="239">
        <f t="shared" si="4"/>
        <v>0</v>
      </c>
    </row>
    <row r="36" spans="1:9" ht="15">
      <c r="A36" s="164" t="s">
        <v>549</v>
      </c>
      <c r="B36" s="237">
        <v>1</v>
      </c>
      <c r="C36" s="237">
        <v>160000</v>
      </c>
      <c r="D36" s="236"/>
      <c r="E36" s="236"/>
      <c r="F36" s="236">
        <v>1</v>
      </c>
      <c r="G36" s="237">
        <v>160000</v>
      </c>
      <c r="H36" s="239">
        <f t="shared" si="3"/>
        <v>0</v>
      </c>
      <c r="I36" s="239">
        <f t="shared" si="4"/>
        <v>0</v>
      </c>
    </row>
    <row r="37" spans="1:9" ht="15">
      <c r="A37" s="164" t="s">
        <v>550</v>
      </c>
      <c r="B37" s="237">
        <v>0</v>
      </c>
      <c r="C37" s="237">
        <v>0</v>
      </c>
      <c r="D37" s="236"/>
      <c r="E37" s="236"/>
      <c r="F37" s="236">
        <v>1</v>
      </c>
      <c r="G37" s="237"/>
      <c r="H37" s="239">
        <f t="shared" si="3"/>
        <v>1</v>
      </c>
      <c r="I37" s="239">
        <f t="shared" si="4"/>
        <v>0</v>
      </c>
    </row>
    <row r="38" spans="1:9" ht="15">
      <c r="A38" s="164" t="s">
        <v>551</v>
      </c>
      <c r="B38" s="237">
        <v>4</v>
      </c>
      <c r="C38" s="237">
        <v>0</v>
      </c>
      <c r="D38" s="236">
        <v>-1</v>
      </c>
      <c r="E38" s="236"/>
      <c r="F38" s="236">
        <v>2</v>
      </c>
      <c r="G38" s="237"/>
      <c r="H38" s="239">
        <f t="shared" si="3"/>
        <v>-1</v>
      </c>
      <c r="I38" s="239">
        <f t="shared" si="4"/>
        <v>0</v>
      </c>
    </row>
    <row r="39" spans="1:9" ht="18" customHeight="1">
      <c r="A39" s="164" t="s">
        <v>552</v>
      </c>
      <c r="B39" s="237">
        <v>4</v>
      </c>
      <c r="C39" s="237">
        <v>512000</v>
      </c>
      <c r="D39" s="236">
        <v>-1</v>
      </c>
      <c r="E39" s="236">
        <v>-128000</v>
      </c>
      <c r="F39" s="236">
        <v>3</v>
      </c>
      <c r="G39" s="237">
        <v>384000</v>
      </c>
      <c r="H39" s="239">
        <f t="shared" si="3"/>
        <v>0</v>
      </c>
      <c r="I39" s="239">
        <f t="shared" si="4"/>
        <v>0</v>
      </c>
    </row>
    <row r="40" spans="1:9" ht="15">
      <c r="A40" s="164" t="s">
        <v>553</v>
      </c>
      <c r="B40" s="237">
        <v>0</v>
      </c>
      <c r="C40" s="237">
        <v>0</v>
      </c>
      <c r="D40" s="236"/>
      <c r="E40" s="236"/>
      <c r="F40" s="236">
        <v>1</v>
      </c>
      <c r="G40" s="237"/>
      <c r="H40" s="239">
        <f t="shared" si="3"/>
        <v>1</v>
      </c>
      <c r="I40" s="239">
        <f t="shared" si="4"/>
        <v>0</v>
      </c>
    </row>
    <row r="41" spans="1:9" ht="15">
      <c r="A41" s="164" t="s">
        <v>554</v>
      </c>
      <c r="B41" s="237">
        <v>8</v>
      </c>
      <c r="C41" s="237">
        <v>0</v>
      </c>
      <c r="D41" s="236">
        <v>-2</v>
      </c>
      <c r="E41" s="236"/>
      <c r="F41" s="236">
        <v>4</v>
      </c>
      <c r="G41" s="237"/>
      <c r="H41" s="239">
        <f t="shared" si="3"/>
        <v>-2</v>
      </c>
      <c r="I41" s="239">
        <f t="shared" si="4"/>
        <v>0</v>
      </c>
    </row>
    <row r="42" spans="1:9" ht="20.25" customHeight="1">
      <c r="A42" s="164" t="s">
        <v>555</v>
      </c>
      <c r="B42" s="237">
        <v>8</v>
      </c>
      <c r="C42" s="237">
        <v>512000</v>
      </c>
      <c r="D42" s="236">
        <v>-2</v>
      </c>
      <c r="E42" s="236">
        <v>-128000</v>
      </c>
      <c r="F42" s="236">
        <v>5</v>
      </c>
      <c r="G42" s="237">
        <v>320000</v>
      </c>
      <c r="H42" s="239">
        <f aca="true" t="shared" si="5" ref="H42:H52">F42-D42-B42</f>
        <v>-1</v>
      </c>
      <c r="I42" s="239">
        <f aca="true" t="shared" si="6" ref="I42:I52">G42-E42-C42</f>
        <v>-64000</v>
      </c>
    </row>
    <row r="43" spans="1:9" ht="15">
      <c r="A43" s="164" t="s">
        <v>556</v>
      </c>
      <c r="B43" s="237">
        <v>4</v>
      </c>
      <c r="C43" s="237">
        <v>0</v>
      </c>
      <c r="D43" s="236"/>
      <c r="E43" s="236"/>
      <c r="F43" s="236">
        <v>2</v>
      </c>
      <c r="G43" s="237">
        <v>0</v>
      </c>
      <c r="H43" s="239">
        <f t="shared" si="5"/>
        <v>-2</v>
      </c>
      <c r="I43" s="239">
        <f t="shared" si="6"/>
        <v>0</v>
      </c>
    </row>
    <row r="44" spans="1:9" ht="15">
      <c r="A44" s="164" t="s">
        <v>557</v>
      </c>
      <c r="B44" s="237">
        <v>4</v>
      </c>
      <c r="C44" s="237">
        <v>192000</v>
      </c>
      <c r="D44" s="236"/>
      <c r="E44" s="236"/>
      <c r="F44" s="236">
        <v>2</v>
      </c>
      <c r="G44" s="237">
        <v>96000</v>
      </c>
      <c r="H44" s="239">
        <f t="shared" si="5"/>
        <v>-2</v>
      </c>
      <c r="I44" s="239">
        <f t="shared" si="6"/>
        <v>-96000</v>
      </c>
    </row>
    <row r="45" spans="1:9" ht="15">
      <c r="A45" s="164" t="s">
        <v>560</v>
      </c>
      <c r="B45" s="237">
        <v>48</v>
      </c>
      <c r="C45" s="237">
        <v>0</v>
      </c>
      <c r="D45" s="236"/>
      <c r="E45" s="236"/>
      <c r="F45" s="236">
        <v>39</v>
      </c>
      <c r="G45" s="237">
        <v>0</v>
      </c>
      <c r="H45" s="239">
        <f t="shared" si="5"/>
        <v>-9</v>
      </c>
      <c r="I45" s="239">
        <f t="shared" si="6"/>
        <v>0</v>
      </c>
    </row>
    <row r="46" spans="1:9" ht="15">
      <c r="A46" s="164" t="s">
        <v>559</v>
      </c>
      <c r="B46" s="237">
        <v>47</v>
      </c>
      <c r="C46" s="237">
        <v>0</v>
      </c>
      <c r="D46" s="236"/>
      <c r="E46" s="236"/>
      <c r="F46" s="236">
        <v>72</v>
      </c>
      <c r="G46" s="237">
        <v>0</v>
      </c>
      <c r="H46" s="239">
        <f t="shared" si="5"/>
        <v>25</v>
      </c>
      <c r="I46" s="239">
        <f t="shared" si="6"/>
        <v>0</v>
      </c>
    </row>
    <row r="47" spans="1:9" ht="15">
      <c r="A47" s="164" t="s">
        <v>558</v>
      </c>
      <c r="B47" s="237">
        <v>95</v>
      </c>
      <c r="C47" s="237">
        <v>3483333</v>
      </c>
      <c r="D47" s="236"/>
      <c r="E47" s="236"/>
      <c r="F47" s="236">
        <v>111</v>
      </c>
      <c r="G47" s="237">
        <v>4070000</v>
      </c>
      <c r="H47" s="239">
        <f t="shared" si="5"/>
        <v>16</v>
      </c>
      <c r="I47" s="239">
        <f t="shared" si="6"/>
        <v>586667</v>
      </c>
    </row>
    <row r="48" spans="1:9" ht="15">
      <c r="A48" s="164" t="s">
        <v>561</v>
      </c>
      <c r="B48" s="237">
        <v>48</v>
      </c>
      <c r="C48" s="237">
        <v>0</v>
      </c>
      <c r="D48" s="236"/>
      <c r="E48" s="236"/>
      <c r="F48" s="236">
        <v>39</v>
      </c>
      <c r="G48" s="237">
        <v>0</v>
      </c>
      <c r="H48" s="239">
        <f t="shared" si="5"/>
        <v>-9</v>
      </c>
      <c r="I48" s="239">
        <f t="shared" si="6"/>
        <v>0</v>
      </c>
    </row>
    <row r="49" spans="1:9" ht="15">
      <c r="A49" s="164" t="s">
        <v>562</v>
      </c>
      <c r="B49" s="237">
        <v>47</v>
      </c>
      <c r="C49" s="237">
        <v>0</v>
      </c>
      <c r="D49" s="236"/>
      <c r="E49" s="236"/>
      <c r="F49" s="236">
        <v>72</v>
      </c>
      <c r="G49" s="237">
        <v>0</v>
      </c>
      <c r="H49" s="239">
        <f t="shared" si="5"/>
        <v>25</v>
      </c>
      <c r="I49" s="239">
        <f t="shared" si="6"/>
        <v>0</v>
      </c>
    </row>
    <row r="50" spans="1:9" ht="15">
      <c r="A50" s="164" t="s">
        <v>563</v>
      </c>
      <c r="B50" s="237">
        <v>95</v>
      </c>
      <c r="C50" s="237">
        <v>1741667</v>
      </c>
      <c r="D50" s="236"/>
      <c r="E50" s="236"/>
      <c r="F50" s="236">
        <v>111</v>
      </c>
      <c r="G50" s="237">
        <v>2035000</v>
      </c>
      <c r="H50" s="239">
        <f t="shared" si="5"/>
        <v>16</v>
      </c>
      <c r="I50" s="239">
        <f t="shared" si="6"/>
        <v>293333</v>
      </c>
    </row>
    <row r="51" spans="1:9" ht="15">
      <c r="A51" s="164" t="s">
        <v>564</v>
      </c>
      <c r="B51" s="237">
        <v>136</v>
      </c>
      <c r="C51" s="237">
        <v>1360000</v>
      </c>
      <c r="D51" s="236">
        <v>-11</v>
      </c>
      <c r="E51" s="236">
        <v>-110000</v>
      </c>
      <c r="F51" s="236">
        <v>125</v>
      </c>
      <c r="G51" s="237">
        <v>1250000</v>
      </c>
      <c r="H51" s="239">
        <f t="shared" si="5"/>
        <v>0</v>
      </c>
      <c r="I51" s="239">
        <f t="shared" si="6"/>
        <v>0</v>
      </c>
    </row>
    <row r="52" spans="1:9" ht="15.75" thickBot="1">
      <c r="A52" s="164" t="s">
        <v>565</v>
      </c>
      <c r="B52" s="237">
        <v>425</v>
      </c>
      <c r="C52" s="237">
        <v>425000</v>
      </c>
      <c r="D52" s="236">
        <v>-16</v>
      </c>
      <c r="E52" s="236">
        <v>-16000</v>
      </c>
      <c r="F52" s="236">
        <v>409</v>
      </c>
      <c r="G52" s="237">
        <v>409000</v>
      </c>
      <c r="H52" s="239">
        <f t="shared" si="5"/>
        <v>0</v>
      </c>
      <c r="I52" s="239">
        <f t="shared" si="6"/>
        <v>0</v>
      </c>
    </row>
    <row r="53" spans="1:9" ht="15" thickBot="1">
      <c r="A53" s="248" t="s">
        <v>212</v>
      </c>
      <c r="B53" s="243">
        <f aca="true" t="shared" si="7" ref="B53:I53">SUM(B8:B52)</f>
        <v>21615</v>
      </c>
      <c r="C53" s="243">
        <f t="shared" si="7"/>
        <v>178167163</v>
      </c>
      <c r="D53" s="243">
        <f t="shared" si="7"/>
        <v>5184402</v>
      </c>
      <c r="E53" s="243">
        <f t="shared" si="7"/>
        <v>8541944</v>
      </c>
      <c r="F53" s="243">
        <f t="shared" si="7"/>
        <v>8417833</v>
      </c>
      <c r="G53" s="243">
        <f t="shared" si="7"/>
        <v>190424998</v>
      </c>
      <c r="H53" s="243">
        <f t="shared" si="7"/>
        <v>3211816</v>
      </c>
      <c r="I53" s="243">
        <f t="shared" si="7"/>
        <v>3715891</v>
      </c>
    </row>
    <row r="54" spans="1:9" ht="15">
      <c r="A54" s="249"/>
      <c r="B54" s="9"/>
      <c r="C54" s="9"/>
      <c r="D54" s="9"/>
      <c r="E54" s="9"/>
      <c r="F54" s="9"/>
      <c r="G54" s="9"/>
      <c r="H54" s="9"/>
      <c r="I54" s="9"/>
    </row>
    <row r="56" spans="1:11" ht="14.25">
      <c r="A56" s="372" t="s">
        <v>641</v>
      </c>
      <c r="B56" s="372"/>
      <c r="C56" s="372"/>
      <c r="D56" s="372"/>
      <c r="E56" s="372"/>
      <c r="F56" s="372"/>
      <c r="G56" s="372"/>
      <c r="H56" s="372"/>
      <c r="I56" s="372"/>
      <c r="J56" s="372"/>
      <c r="K56" s="372"/>
    </row>
    <row r="57" ht="14.25">
      <c r="A57" s="70"/>
    </row>
    <row r="58" spans="1:11" ht="14.25">
      <c r="A58" s="372" t="s">
        <v>361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</row>
    <row r="59" spans="1:11" ht="14.25">
      <c r="A59" s="372" t="s">
        <v>362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</row>
    <row r="60" spans="1:11" ht="14.25">
      <c r="A60" s="372" t="s">
        <v>566</v>
      </c>
      <c r="B60" s="372"/>
      <c r="C60" s="372"/>
      <c r="D60" s="372"/>
      <c r="E60" s="372"/>
      <c r="F60" s="372"/>
      <c r="G60" s="372"/>
      <c r="H60" s="372"/>
      <c r="I60" s="372"/>
      <c r="J60" s="372"/>
      <c r="K60" s="372"/>
    </row>
    <row r="61" ht="15.75">
      <c r="I61" s="26" t="s">
        <v>151</v>
      </c>
    </row>
    <row r="62" spans="1:11" ht="15.75" thickBot="1">
      <c r="A62" s="250"/>
      <c r="K62" s="85" t="s">
        <v>352</v>
      </c>
    </row>
    <row r="63" spans="1:11" ht="28.5">
      <c r="A63" s="245" t="s">
        <v>153</v>
      </c>
      <c r="B63" s="379" t="s">
        <v>529</v>
      </c>
      <c r="C63" s="379"/>
      <c r="D63" s="377" t="s">
        <v>447</v>
      </c>
      <c r="E63" s="378"/>
      <c r="F63" s="377" t="s">
        <v>363</v>
      </c>
      <c r="G63" s="378"/>
      <c r="H63" s="379" t="s">
        <v>364</v>
      </c>
      <c r="I63" s="379"/>
      <c r="J63" s="229" t="s">
        <v>365</v>
      </c>
      <c r="K63" s="230" t="s">
        <v>353</v>
      </c>
    </row>
    <row r="64" spans="1:11" ht="15" thickBot="1">
      <c r="A64" s="246"/>
      <c r="B64" s="231" t="s">
        <v>366</v>
      </c>
      <c r="C64" s="231" t="s">
        <v>355</v>
      </c>
      <c r="D64" s="231" t="s">
        <v>366</v>
      </c>
      <c r="E64" s="231" t="s">
        <v>355</v>
      </c>
      <c r="F64" s="231" t="s">
        <v>366</v>
      </c>
      <c r="G64" s="231" t="s">
        <v>355</v>
      </c>
      <c r="H64" s="231" t="s">
        <v>366</v>
      </c>
      <c r="I64" s="231" t="s">
        <v>355</v>
      </c>
      <c r="J64" s="231"/>
      <c r="K64" s="232"/>
    </row>
    <row r="65" spans="1:11" ht="15">
      <c r="A65" s="247" t="s">
        <v>448</v>
      </c>
      <c r="B65" s="253">
        <v>55</v>
      </c>
      <c r="C65" s="253">
        <v>429000</v>
      </c>
      <c r="D65" s="253"/>
      <c r="E65" s="254"/>
      <c r="F65" s="253">
        <v>55</v>
      </c>
      <c r="G65" s="253">
        <v>429000</v>
      </c>
      <c r="H65" s="253"/>
      <c r="I65" s="253"/>
      <c r="J65" s="253">
        <v>429000</v>
      </c>
      <c r="K65" s="253"/>
    </row>
    <row r="66" spans="1:11" ht="15">
      <c r="A66" s="247" t="s">
        <v>449</v>
      </c>
      <c r="B66" s="167">
        <v>55</v>
      </c>
      <c r="C66" s="167">
        <v>214500</v>
      </c>
      <c r="D66" s="167"/>
      <c r="E66" s="255"/>
      <c r="F66" s="167">
        <v>55</v>
      </c>
      <c r="G66" s="167">
        <v>214500</v>
      </c>
      <c r="H66" s="167"/>
      <c r="I66" s="167"/>
      <c r="J66" s="167">
        <v>214500</v>
      </c>
      <c r="K66" s="167"/>
    </row>
    <row r="67" spans="1:11" ht="14.25">
      <c r="A67" s="251" t="s">
        <v>212</v>
      </c>
      <c r="B67" s="252">
        <f>SUM(B65:B66)</f>
        <v>110</v>
      </c>
      <c r="C67" s="252">
        <f aca="true" t="shared" si="8" ref="C67:K67">SUM(C65:C66)</f>
        <v>643500</v>
      </c>
      <c r="D67" s="252">
        <f t="shared" si="8"/>
        <v>0</v>
      </c>
      <c r="E67" s="252">
        <f t="shared" si="8"/>
        <v>0</v>
      </c>
      <c r="F67" s="252">
        <f t="shared" si="8"/>
        <v>110</v>
      </c>
      <c r="G67" s="252">
        <f t="shared" si="8"/>
        <v>643500</v>
      </c>
      <c r="H67" s="252">
        <f t="shared" si="8"/>
        <v>0</v>
      </c>
      <c r="I67" s="252">
        <f t="shared" si="8"/>
        <v>0</v>
      </c>
      <c r="J67" s="252">
        <f t="shared" si="8"/>
        <v>643500</v>
      </c>
      <c r="K67" s="252">
        <f t="shared" si="8"/>
        <v>0</v>
      </c>
    </row>
    <row r="68" ht="14.25">
      <c r="A68" s="70"/>
    </row>
  </sheetData>
  <mergeCells count="17">
    <mergeCell ref="D63:E63"/>
    <mergeCell ref="F63:G63"/>
    <mergeCell ref="H63:I63"/>
    <mergeCell ref="B63:C63"/>
    <mergeCell ref="A56:K56"/>
    <mergeCell ref="A58:K58"/>
    <mergeCell ref="A59:K59"/>
    <mergeCell ref="A60:K60"/>
    <mergeCell ref="H6:I6"/>
    <mergeCell ref="A6:A7"/>
    <mergeCell ref="B6:C6"/>
    <mergeCell ref="D6:E6"/>
    <mergeCell ref="F6:G6"/>
    <mergeCell ref="A1:I1"/>
    <mergeCell ref="A2:I2"/>
    <mergeCell ref="A3:I3"/>
    <mergeCell ref="A4:I4"/>
  </mergeCells>
  <printOptions/>
  <pageMargins left="0.75" right="0.75" top="1" bottom="1" header="0.5" footer="0.5"/>
  <pageSetup horizontalDpi="300" verticalDpi="300" orientation="landscape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Erzsike</cp:lastModifiedBy>
  <cp:lastPrinted>2009-04-02T12:42:01Z</cp:lastPrinted>
  <dcterms:created xsi:type="dcterms:W3CDTF">1997-01-17T14:02:09Z</dcterms:created>
  <dcterms:modified xsi:type="dcterms:W3CDTF">2009-04-27T09:46:29Z</dcterms:modified>
  <cp:category/>
  <cp:version/>
  <cp:contentType/>
  <cp:contentStatus/>
</cp:coreProperties>
</file>