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1" sheetId="1" r:id="rId1"/>
    <sheet name="2." sheetId="2" r:id="rId2"/>
    <sheet name="2.A" sheetId="3" r:id="rId3"/>
    <sheet name="2.B" sheetId="4" r:id="rId4"/>
    <sheet name="3." sheetId="5" r:id="rId5"/>
    <sheet name="3.A" sheetId="6" r:id="rId6"/>
    <sheet name="3.B" sheetId="7" r:id="rId7"/>
    <sheet name="3.C" sheetId="8" r:id="rId8"/>
    <sheet name="3.D" sheetId="9" r:id="rId9"/>
    <sheet name="3.E" sheetId="10" r:id="rId10"/>
    <sheet name="4." sheetId="11" r:id="rId11"/>
    <sheet name="5.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<sst xmlns="http://schemas.openxmlformats.org/spreadsheetml/2006/main" count="496" uniqueCount="409">
  <si>
    <t>Megnevezés</t>
  </si>
  <si>
    <t>1.) Saját bevételek</t>
  </si>
  <si>
    <t>Intézmények működési bevétele</t>
  </si>
  <si>
    <t>Építményadó</t>
  </si>
  <si>
    <t>Iparűzési adó</t>
  </si>
  <si>
    <t>Gépjárműadó</t>
  </si>
  <si>
    <t>Értékpapírok eladása</t>
  </si>
  <si>
    <t>Felhalmozási bevétel</t>
  </si>
  <si>
    <t>2.) Átvett pénzeszközök</t>
  </si>
  <si>
    <t>TB-támogatás az egészségügy működtetésére</t>
  </si>
  <si>
    <t xml:space="preserve">Agrártermelői támogatás ( mezőőri szolgálat) </t>
  </si>
  <si>
    <t>Átvett pénzeszközök összesen:</t>
  </si>
  <si>
    <t>3.) Állami támogatás</t>
  </si>
  <si>
    <t>Kötetlen felhasználású normatív hozzájárulás</t>
  </si>
  <si>
    <t>Állami támogatás összesen:</t>
  </si>
  <si>
    <t>4.) Átengedett bevételek</t>
  </si>
  <si>
    <t>SZJA jövedelemdiff. miatt</t>
  </si>
  <si>
    <t>Átengedett bevételek összesen:</t>
  </si>
  <si>
    <t>Bevétel mindösszesen</t>
  </si>
  <si>
    <t xml:space="preserve">Saját bevételek összesen                                              </t>
  </si>
  <si>
    <t>ezerFt</t>
  </si>
  <si>
    <t>Alsónémedi Nagyközség Önkormányzat</t>
  </si>
  <si>
    <t>Saját bevételek</t>
  </si>
  <si>
    <t>Átvett pénzesz-köz</t>
  </si>
  <si>
    <t>Pénzma-radvány</t>
  </si>
  <si>
    <t>Összes bevétel</t>
  </si>
  <si>
    <t>2/B.</t>
  </si>
  <si>
    <t>2/C.</t>
  </si>
  <si>
    <t>Óvoda</t>
  </si>
  <si>
    <t>2/D.</t>
  </si>
  <si>
    <t>Általános Iskola</t>
  </si>
  <si>
    <t>2/E.</t>
  </si>
  <si>
    <t>Állami támogatás</t>
  </si>
  <si>
    <t xml:space="preserve">Alsónémedi Nagyközség Önkormányzat </t>
  </si>
  <si>
    <t>Üdültetés</t>
  </si>
  <si>
    <t>Saját v.bérelt ing.haszn.</t>
  </si>
  <si>
    <t xml:space="preserve">Önkormányzat ig. tev. </t>
  </si>
  <si>
    <t>Önkormányzat feladatra nem tervezhető elszám.</t>
  </si>
  <si>
    <t>Települési hull. szemétkez.</t>
  </si>
  <si>
    <t>Mezőőri szolgálta-tás</t>
  </si>
  <si>
    <t xml:space="preserve">Szivárvány Napköziotthonos Óvoda </t>
  </si>
  <si>
    <t>Óvodai intézményi étkeztetés</t>
  </si>
  <si>
    <t>Munkahelyi vendéglátás</t>
  </si>
  <si>
    <t>Óvodai nevelés</t>
  </si>
  <si>
    <t>EzerFt</t>
  </si>
  <si>
    <t>Iskolai intézményi étkeztetés</t>
  </si>
  <si>
    <t>Általános iskolai oktatás</t>
  </si>
  <si>
    <t>Diáksport</t>
  </si>
  <si>
    <t>Háziorvosi szolgálat</t>
  </si>
  <si>
    <t>Védőnői szolgálat</t>
  </si>
  <si>
    <t>Könyvtár</t>
  </si>
  <si>
    <t>Összesen</t>
  </si>
  <si>
    <t>1.) Működési kiadások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</si>
  <si>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</si>
  <si>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</si>
  <si>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</si>
  <si>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</si>
  <si>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</si>
  <si>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</si>
  <si>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</si>
  <si>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</si>
  <si>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</si>
  <si>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</si>
  <si>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>Dunavölgyi Vízgazdálkodási Társulat</t>
  </si>
  <si>
    <t xml:space="preserve">                  </t>
  </si>
  <si>
    <t>Kisdunai Többcélú Kistérségi Társulás</t>
  </si>
  <si>
    <t>Hírközlési Egyezető Tanács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</si>
  <si>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</si>
  <si>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</si>
  <si>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</si>
  <si>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</si>
  <si>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</si>
  <si>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</si>
  <si>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</si>
  <si>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</si>
  <si>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</si>
  <si>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</si>
  <si>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</si>
  <si>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</si>
  <si>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Felújítás</t>
  </si>
  <si>
    <t>Pályázati önerő</t>
  </si>
  <si>
    <t>Általános tartalék</t>
  </si>
  <si>
    <t>Kiadások mindösszesen:</t>
  </si>
  <si>
    <t>Közgyógyellátás</t>
  </si>
  <si>
    <t>Működési kiadás</t>
  </si>
  <si>
    <t>3/B.</t>
  </si>
  <si>
    <t>Polgármesteri Hivatal</t>
  </si>
  <si>
    <t>3/C.</t>
  </si>
  <si>
    <t>3/D.</t>
  </si>
  <si>
    <t>3/E.</t>
  </si>
  <si>
    <t>Kiadás mindösz-szesen</t>
  </si>
  <si>
    <t>Közutak üzemeltetése</t>
  </si>
  <si>
    <t>Saját v.bérelt ing.hasznositás</t>
  </si>
  <si>
    <t>Mezőőri szolgálat</t>
  </si>
  <si>
    <t>Önkorm.igazg.tev.</t>
  </si>
  <si>
    <t>Város és községgazdálk.</t>
  </si>
  <si>
    <t>Település vizellátás</t>
  </si>
  <si>
    <t>Közvilágitás</t>
  </si>
  <si>
    <t>Állateü tev.</t>
  </si>
  <si>
    <t>Települési hulladékkez.</t>
  </si>
  <si>
    <t>Temetkezési szolgált.</t>
  </si>
  <si>
    <t>Polgármesteri Hivatal összes kiadása</t>
  </si>
  <si>
    <t>Tartalék</t>
  </si>
  <si>
    <t>Összes kiadás</t>
  </si>
  <si>
    <t xml:space="preserve"> Széchenyi István Általános Iskola </t>
  </si>
  <si>
    <t>Fejlesztés</t>
  </si>
  <si>
    <t>Ált. isk. napköziotthonos ellátás</t>
  </si>
  <si>
    <t>Általános Iskola összes kiadása</t>
  </si>
  <si>
    <t>Háziorvosi szolgáltatás</t>
  </si>
  <si>
    <t>Fogorvosi szolgálat</t>
  </si>
  <si>
    <t>Iskola egészségügy</t>
  </si>
  <si>
    <t>Szakfeladat</t>
  </si>
  <si>
    <t>Dologi kiad. ÁFA-val</t>
  </si>
  <si>
    <t>Kisegítő mg. szolgáltatás</t>
  </si>
  <si>
    <t>Óvodai intézmény étkeztetés</t>
  </si>
  <si>
    <t>Iskolai intézmény étkeztetése</t>
  </si>
  <si>
    <t>Saját v. bérelt ingatlan hasznosítása</t>
  </si>
  <si>
    <t>Ingatlan kezelés, forgalmazás (szolg. lakás)</t>
  </si>
  <si>
    <t>Önkormányzatok igazgatási tevékenység</t>
  </si>
  <si>
    <t>Város és községgazdálkodás</t>
  </si>
  <si>
    <t>Település vízellátás</t>
  </si>
  <si>
    <t>Közvilágítás</t>
  </si>
  <si>
    <t xml:space="preserve">Óvodai nevelés  </t>
  </si>
  <si>
    <t>Ált. iskola napköziotthonos ellátás</t>
  </si>
  <si>
    <t>Iskola egészsügyi szolgálat</t>
  </si>
  <si>
    <t>Állategészségügyi tevékenység</t>
  </si>
  <si>
    <t>Települési hulladékkezelés</t>
  </si>
  <si>
    <t>Müvelődési ház</t>
  </si>
  <si>
    <t>Közmüvelődés, könyvtár</t>
  </si>
  <si>
    <t>Temetkezés</t>
  </si>
  <si>
    <t>Müködési költség összesen</t>
  </si>
  <si>
    <t>Személyi juttatás</t>
  </si>
  <si>
    <t>járulékok</t>
  </si>
  <si>
    <t>Intézményi működési bevétel</t>
  </si>
  <si>
    <t>Átenge-dett SZJA bevétel</t>
  </si>
  <si>
    <t>Munkaadókat terhelő árulékok</t>
  </si>
  <si>
    <t>Szennyvízkezelés</t>
  </si>
  <si>
    <t>2.) Támogatás értékű működési kiadás</t>
  </si>
  <si>
    <t>Civil szervezetek támogatása</t>
  </si>
  <si>
    <t xml:space="preserve">ITOSZ   </t>
  </si>
  <si>
    <t>Tourinform Ócsa</t>
  </si>
  <si>
    <t>Általános Iskola Ócsa</t>
  </si>
  <si>
    <t>Tanórán kívüli foglalkozás</t>
  </si>
  <si>
    <t>Felsőoktatási támogatás</t>
  </si>
  <si>
    <t>Nyugdíjasok támogatása</t>
  </si>
  <si>
    <t>Testvérközség támogatása</t>
  </si>
  <si>
    <t>Lakásépítés, felújítás köztisztviselők</t>
  </si>
  <si>
    <t xml:space="preserve">Összes fejlesztési kiadás </t>
  </si>
  <si>
    <t>Melléklet száma</t>
  </si>
  <si>
    <t>Rendszeres szociális  ellátás</t>
  </si>
  <si>
    <t>Eseti pénzbeni ellátás</t>
  </si>
  <si>
    <t>Szennyvíz elvezetés</t>
  </si>
  <si>
    <t>Eseti gyermekvéd.ell.</t>
  </si>
  <si>
    <t>Ezer Ft</t>
  </si>
  <si>
    <t xml:space="preserve"> Támogatásértékű működési kiadás összesen</t>
  </si>
  <si>
    <t>Közutak</t>
  </si>
  <si>
    <t>Ingatlan kez.forgal-mazás (lakások)</t>
  </si>
  <si>
    <t>Halászy Károly Művelődési Ház és Könyvtár</t>
  </si>
  <si>
    <t>Művelődési Ház</t>
  </si>
  <si>
    <t>Helyi adók után pótlékok, bírságok</t>
  </si>
  <si>
    <t>Idegenforgalmi adó</t>
  </si>
  <si>
    <t>Felhalmozási pénzeszköz lakosságtól utakra</t>
  </si>
  <si>
    <t>SZJA visszatérítés (8 %)</t>
  </si>
  <si>
    <t>5.) Tám. lakásép. kölcsönök visszafizetése összesen:</t>
  </si>
  <si>
    <t>Ingatlan kez. forgalm.(lakások)</t>
  </si>
  <si>
    <t>Művelődési Ház és Könyvtár</t>
  </si>
  <si>
    <t>Munkabér járulékai</t>
  </si>
  <si>
    <t xml:space="preserve">Összes működési kiadás </t>
  </si>
  <si>
    <t>Orvosi ügyelet Ócsa</t>
  </si>
  <si>
    <t>Kertváros Kistérség Gyál</t>
  </si>
  <si>
    <t xml:space="preserve">3.) Működési pénzeszköz átadás 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</si>
  <si>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</si>
  <si>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</si>
  <si>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</si>
  <si>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</si>
  <si>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</si>
  <si>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</si>
  <si>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Posszeidon Mentő Egyesület</t>
  </si>
  <si>
    <t>SALDÓ</t>
  </si>
  <si>
    <t>Működési pénzeszköz átadás összesen</t>
  </si>
  <si>
    <t>4.) Felhalmozási pénzeszköz átadás</t>
  </si>
  <si>
    <t>Révfülöpi diáktábor Dabas</t>
  </si>
  <si>
    <t>Lakásépítési támogatás</t>
  </si>
  <si>
    <t>Felhalmozási pénzeszköz összesen</t>
  </si>
  <si>
    <t>Összes támogatás és pénzeszköz átadás</t>
  </si>
  <si>
    <t>5.) Társadalmi és szociálpolitikai juttatás</t>
  </si>
  <si>
    <t xml:space="preserve">Tankönyvtámogatás </t>
  </si>
  <si>
    <t>Gyermekétkeztetés óvoda</t>
  </si>
  <si>
    <t>Gyermekétkeztetés iskola</t>
  </si>
  <si>
    <t>6.) Egyéb pénzbeni juttatás</t>
  </si>
  <si>
    <t>Általános iskolások (kiváló tanulók)</t>
  </si>
  <si>
    <t>Egészségügyi szűrővizsgálat</t>
  </si>
  <si>
    <t>Egyéb pénzbeni juttatás összesen</t>
  </si>
  <si>
    <t>7.) Kölcsön nyújtás</t>
  </si>
  <si>
    <t>Összes kölcsön nyújtás:</t>
  </si>
  <si>
    <t>8.) Fejlesztési kiadás</t>
  </si>
  <si>
    <t>9.) Tartalék</t>
  </si>
  <si>
    <t>Munkabér és járulékai</t>
  </si>
  <si>
    <t>Céltartalék működési</t>
  </si>
  <si>
    <t>Céltartalék fejlesztési</t>
  </si>
  <si>
    <t>Összes tartalék:</t>
  </si>
  <si>
    <t>Alsónémedi Nagyközség Önkormányzat 2009. évre tervezett bevétele</t>
  </si>
  <si>
    <t>2009.évi</t>
  </si>
  <si>
    <t>2009. évi címenkénti bevételek</t>
  </si>
  <si>
    <t>Alsónémedi Nagyközség Önkormányzat 2009. évi kiadásai</t>
  </si>
  <si>
    <t>2009. évi címenkénti kiadások</t>
  </si>
  <si>
    <t xml:space="preserve">Alsónémedi Nagyközség  Önkormányzat  2009. évi működési kiadásai szakfeladatonként                     </t>
  </si>
  <si>
    <t>Polgármesteri Hivatal összes bevétele</t>
  </si>
  <si>
    <t>Óvodai összes kiadása</t>
  </si>
  <si>
    <t>Művelődési Ház és könyvtár összes kiadása</t>
  </si>
  <si>
    <t>Támogatás és pénze.átadás</t>
  </si>
  <si>
    <t>Társad. szoc.pol. kiadás</t>
  </si>
  <si>
    <t>Talajterhelési díj</t>
  </si>
  <si>
    <t>Biztonság Brókerház Kft.-től</t>
  </si>
  <si>
    <t>Magyar Teleház</t>
  </si>
  <si>
    <t>Fantázia Művészeti Iskola</t>
  </si>
  <si>
    <t>Köz.Szöv.- iskola konyha</t>
  </si>
  <si>
    <t>Trantor - iskola (számítástechnika)</t>
  </si>
  <si>
    <t>Iskolaegészségügyi ellátás</t>
  </si>
  <si>
    <t>Kölcsönök visszafiz.</t>
  </si>
  <si>
    <t>Művelődési Központ</t>
  </si>
  <si>
    <t>Finanszírozás</t>
  </si>
  <si>
    <t>Nagyajta (óvoda felújítás)</t>
  </si>
  <si>
    <t>ÖSSZES KIADÁS</t>
  </si>
  <si>
    <t>Lakásépítési kölcsön nyújtása</t>
  </si>
  <si>
    <t>Kötött felhasználású nromatíva</t>
  </si>
  <si>
    <t>6.) Finanszírozás: Kincstárjegy eladás:</t>
  </si>
  <si>
    <t>7.) Pénzmaradvány összesen:</t>
  </si>
  <si>
    <t>Felhalmozási célú központi támogatás (óvoda)</t>
  </si>
  <si>
    <t>Felhalmozási célú központi támogatás (Magyari és Hős útépítés)</t>
  </si>
  <si>
    <t>Felhalmozási c.pe.átvétel szennyvíz közműről</t>
  </si>
  <si>
    <t>Bursa Hungarica</t>
  </si>
  <si>
    <t>Feladatmutatóhoz kötött normatív hozzájárulás</t>
  </si>
  <si>
    <t>Központosított támogatások</t>
  </si>
  <si>
    <t>Átvett pénzeszköz iskolatejre</t>
  </si>
  <si>
    <t>EU parlamenti választáshoz támogatás</t>
  </si>
  <si>
    <t>2008. évi normatíva elszámolás</t>
  </si>
  <si>
    <t>Szociális jellegű juttatások</t>
  </si>
  <si>
    <t>Országgyűlési választások</t>
  </si>
  <si>
    <t>Összes társadalmi- szoc.pol.és egyéb pénzbeni juttatás</t>
  </si>
  <si>
    <t>Lovas Judit támogatása</t>
  </si>
  <si>
    <t>Ingatlan vásárlás</t>
  </si>
  <si>
    <t>Kisebbségi Önk.</t>
  </si>
  <si>
    <t>Országgyűlési vál.</t>
  </si>
  <si>
    <t>Kisegítő mg.sz.</t>
  </si>
  <si>
    <t>Kisebbségi önkormányzatok tev.</t>
  </si>
  <si>
    <t>Rendszeres szociális ellátás</t>
  </si>
  <si>
    <t>751153 szakfeladat Hatósági igazgatási tevékenység</t>
  </si>
  <si>
    <t>Alsónémedi Nagyközség Önkormányzat Polgármesteri Hivatal</t>
  </si>
  <si>
    <t>2009. eredeti ei.</t>
  </si>
  <si>
    <t>2009. mód.ei.</t>
  </si>
  <si>
    <t>Köztisztv.alapilletm.</t>
  </si>
  <si>
    <t>Illetménykiegészítés</t>
  </si>
  <si>
    <t>Kötelező illetmény pótlék</t>
  </si>
  <si>
    <t>Nyelvpótlék</t>
  </si>
  <si>
    <t>Jutalom</t>
  </si>
  <si>
    <t xml:space="preserve">Jubileumi jutalom  </t>
  </si>
  <si>
    <t>Betegszab.idejére fiz.díj.</t>
  </si>
  <si>
    <t>Továbbképzési támogatás</t>
  </si>
  <si>
    <t>Ruházati költségtérítés</t>
  </si>
  <si>
    <t>Közlekedési költség</t>
  </si>
  <si>
    <t xml:space="preserve">Étkezési hozzájárulás </t>
  </si>
  <si>
    <t>Internet</t>
  </si>
  <si>
    <t>Részmunkaid.fogl.keresete.</t>
  </si>
  <si>
    <t>Üdülési hozzájárulás</t>
  </si>
  <si>
    <t>Személyi juttatások összesen</t>
  </si>
  <si>
    <t>Munkadói járulék</t>
  </si>
  <si>
    <t>Egészségügyi hozzájárulás</t>
  </si>
  <si>
    <t>Táppénz hozzájárulás</t>
  </si>
  <si>
    <t xml:space="preserve">            Járulékok összesen</t>
  </si>
  <si>
    <t>ezer Ft-ban</t>
  </si>
  <si>
    <t>13. havi illetmény</t>
  </si>
  <si>
    <t>Adójutalék</t>
  </si>
  <si>
    <t>Helyettesítés</t>
  </si>
  <si>
    <t>Keresetkiegészítés</t>
  </si>
  <si>
    <t>Saját gk. használat</t>
  </si>
  <si>
    <t>Kisértékű ajándék</t>
  </si>
  <si>
    <t>Köztisztviselők szociális segélye</t>
  </si>
  <si>
    <t>Iskolakezdési támogatás</t>
  </si>
  <si>
    <t>Alkalmi munkavállalók juttatásai</t>
  </si>
  <si>
    <t xml:space="preserve">Képviselői tiszteletdíj </t>
  </si>
  <si>
    <t>Megbízási díj</t>
  </si>
  <si>
    <t>Alpolgármester tiszteletdíja</t>
  </si>
  <si>
    <t>Képzettségi pótlék</t>
  </si>
  <si>
    <t>Napidíj</t>
  </si>
  <si>
    <t>Nyugdíjbiztosítási járulék</t>
  </si>
  <si>
    <t>Természetbeni eü. Járulék</t>
  </si>
  <si>
    <t>Pénzbeli eü. Járulék</t>
  </si>
  <si>
    <t>Távközlési díjak</t>
  </si>
  <si>
    <t>Számtech.rszer műk.kapcs.díjak</t>
  </si>
  <si>
    <t>Rendszergazda</t>
  </si>
  <si>
    <t>Home bank</t>
  </si>
  <si>
    <t>Takarnet földhivatal</t>
  </si>
  <si>
    <t>Szállítási szolgáltatások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</si>
  <si>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</si>
  <si>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</si>
  <si>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</si>
  <si>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</si>
  <si>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</si>
  <si>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</si>
  <si>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</si>
  <si>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</si>
  <si>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</si>
  <si>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</si>
  <si>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</si>
  <si>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</si>
  <si>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</si>
  <si>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</si>
  <si>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</si>
  <si>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</si>
  <si>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Kiszámlázott termékeke ÁFA</t>
  </si>
  <si>
    <t>Ért.tárgyi eszközök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</si>
  <si>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</si>
  <si>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</si>
  <si>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</si>
  <si>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</si>
  <si>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</si>
  <si>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</si>
  <si>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</si>
  <si>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</si>
  <si>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Jóléti kiadások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</si>
  <si>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</si>
  <si>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</si>
  <si>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</si>
  <si>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</si>
  <si>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</si>
  <si>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</si>
  <si>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Központi díjak</t>
  </si>
  <si>
    <t>Egyéb befizetési kötelezettségek</t>
  </si>
  <si>
    <t>Bankköltség</t>
  </si>
  <si>
    <t>Különféle kiadások és befizetések</t>
  </si>
  <si>
    <t>Dologi kiadások összesen</t>
  </si>
  <si>
    <t>Szellemi termékek vásárlása</t>
  </si>
  <si>
    <t>Szám.tech.eszközök</t>
  </si>
  <si>
    <t>Beruházások  ÁFA</t>
  </si>
  <si>
    <t>Lakásépítési kölcsön</t>
  </si>
  <si>
    <t>Felhalmozás összesen</t>
  </si>
  <si>
    <t>Műk.célú támogatás építésügy Ócsa</t>
  </si>
  <si>
    <t>Műk.célú támogatás  Családsegítő</t>
  </si>
  <si>
    <t>Műk.célú támogatás Bursa H.</t>
  </si>
  <si>
    <t>Műk.célú támogatás Kistérség</t>
  </si>
  <si>
    <t>Műk.célú támogatás összesen</t>
  </si>
  <si>
    <t>Pénzeszköz átadás Nagyajta</t>
  </si>
  <si>
    <t>Poszeidon</t>
  </si>
  <si>
    <t>Dunavölgyi Vízg.</t>
  </si>
  <si>
    <t>Hírközlési Egy. Tan.</t>
  </si>
  <si>
    <t>Saldo</t>
  </si>
  <si>
    <t>Községért Alapítványnak</t>
  </si>
  <si>
    <t>Alapítványok támogatása</t>
  </si>
  <si>
    <t>ASE támogatása</t>
  </si>
  <si>
    <t>Pest megyei Területfejl. Tanács</t>
  </si>
  <si>
    <t>ITOSZ</t>
  </si>
  <si>
    <t>Polgárőrség</t>
  </si>
  <si>
    <t>Dabasi Rendelőintézet</t>
  </si>
  <si>
    <t>Kisduna Többc.Kist.Társ.</t>
  </si>
  <si>
    <t>TRANTOR</t>
  </si>
  <si>
    <t>Lakáshoz jutás</t>
  </si>
  <si>
    <t xml:space="preserve">Pénzeszköz átadás </t>
  </si>
  <si>
    <t>Működési céltartalék</t>
  </si>
  <si>
    <t>Fejlesztési céltartalék</t>
  </si>
  <si>
    <t>Munkabér és járulékai tartalék</t>
  </si>
  <si>
    <t>Pályázati tartalék</t>
  </si>
  <si>
    <t>Tartalékok összesen</t>
  </si>
  <si>
    <t>Szakfeladat mindösszesen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</si>
  <si>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</si>
  <si>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</si>
  <si>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</si>
  <si>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</si>
  <si>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</si>
  <si>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</si>
  <si>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</si>
  <si>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</si>
  <si>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</si>
  <si>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</si>
  <si>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</si>
  <si>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</si>
  <si>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</si>
  <si>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</si>
  <si>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</si>
  <si>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2009. évi címenkénti (1) bevétele</t>
  </si>
  <si>
    <t>2009. évi címenkénti (1) kiadása</t>
  </si>
  <si>
    <t>2009. évi címenkénti (2) kiadása</t>
  </si>
  <si>
    <t>2009. évi címenkénti (3) kiadása</t>
  </si>
  <si>
    <t xml:space="preserve"> 2009. évi címenkénti (4) kiadása</t>
  </si>
  <si>
    <t>Működési célú bevételek és kiadások mérlegszerű bemutatása</t>
  </si>
  <si>
    <t>ezer forintban</t>
  </si>
  <si>
    <t>Bevétel</t>
  </si>
  <si>
    <t>Kiadás</t>
  </si>
  <si>
    <t>Helyi adók</t>
  </si>
  <si>
    <t>Polgármesteri Hiv. működése</t>
  </si>
  <si>
    <t>Átengedett központi adók</t>
  </si>
  <si>
    <t>Kisebbségi Önk. működése</t>
  </si>
  <si>
    <t>Normatív állami támogatás</t>
  </si>
  <si>
    <t>Központosított támogatás</t>
  </si>
  <si>
    <t>Kötött felhasználású tám.</t>
  </si>
  <si>
    <t>Működési célú pe. átvét.</t>
  </si>
  <si>
    <t>Pénzmaradvány</t>
  </si>
  <si>
    <t>Működés összesen:</t>
  </si>
  <si>
    <t>Működési kiadások összesen:</t>
  </si>
  <si>
    <t>Szivárvány Óvoda műk.</t>
  </si>
  <si>
    <t>Széchenyi Ált. Isk. műk.</t>
  </si>
  <si>
    <t>Halászy Műv.Ház működése</t>
  </si>
  <si>
    <t>Felhalmozásra átadás</t>
  </si>
  <si>
    <t>Műkö-dési kiadás</t>
  </si>
  <si>
    <t>Társad. szoc. pol. kiadás</t>
  </si>
  <si>
    <t>Fejlesz-tés</t>
  </si>
  <si>
    <t>2009.II. mód.ei.</t>
  </si>
  <si>
    <t>2009. II.mód.</t>
  </si>
  <si>
    <t>2009.évi eredeti ei.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</si>
</sst>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.0\ _F_t_-;\-* #,##0.0\ _F_t_-;_-* &quot;-&quot;??\ _F_t_-;_-@_-"/>
    <numFmt numFmtId="172" formatCode="_-* #,##0\ _F_t_-;\-* #,##0\ _F_t_-;_-* &quot;-&quot;??\ _F_t_-;_-@_-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11" fillId="0" borderId="0" xfId="0" applyFont="1" applyAlignment="1">
      <alignment vertical="justify"/>
    </xf>
    <xf numFmtId="0" fontId="8" fillId="0" borderId="0" xfId="0" applyFont="1" applyAlignment="1">
      <alignment horizontal="center" vertical="justify"/>
    </xf>
    <xf numFmtId="0" fontId="7" fillId="0" borderId="6" xfId="0" applyFont="1" applyBorder="1" applyAlignment="1">
      <alignment vertical="justify" wrapText="1"/>
    </xf>
    <xf numFmtId="0" fontId="0" fillId="0" borderId="0" xfId="0" applyFont="1" applyAlignment="1">
      <alignment/>
    </xf>
    <xf numFmtId="0" fontId="7" fillId="0" borderId="7" xfId="0" applyFont="1" applyBorder="1" applyAlignment="1">
      <alignment horizontal="right" vertical="top" wrapTex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9" fontId="8" fillId="0" borderId="4" xfId="0" applyNumberFormat="1" applyFont="1" applyBorder="1" applyAlignment="1">
      <alignment horizontal="lef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22" xfId="0" applyFont="1" applyBorder="1" applyAlignment="1">
      <alignment vertical="justify" wrapText="1"/>
    </xf>
    <xf numFmtId="0" fontId="9" fillId="0" borderId="23" xfId="0" applyFont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0" xfId="0" applyFont="1" applyAlignment="1">
      <alignment/>
    </xf>
    <xf numFmtId="0" fontId="0" fillId="0" borderId="25" xfId="0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0" fillId="0" borderId="25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0" fontId="1" fillId="0" borderId="33" xfId="0" applyFont="1" applyBorder="1" applyAlignment="1">
      <alignment horizontal="right" vertical="top" wrapText="1"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Border="1" applyAlignment="1">
      <alignment/>
    </xf>
    <xf numFmtId="0" fontId="2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0" fontId="7" fillId="0" borderId="31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justify" vertical="top" wrapText="1"/>
    </xf>
    <xf numFmtId="0" fontId="14" fillId="0" borderId="30" xfId="0" applyFont="1" applyBorder="1" applyAlignment="1">
      <alignment/>
    </xf>
    <xf numFmtId="0" fontId="1" fillId="0" borderId="34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41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44" xfId="0" applyFont="1" applyBorder="1" applyAlignment="1">
      <alignment horizontal="right" vertical="top" wrapText="1"/>
    </xf>
    <xf numFmtId="0" fontId="6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right" vertical="top" wrapText="1"/>
    </xf>
    <xf numFmtId="0" fontId="1" fillId="0" borderId="47" xfId="0" applyFont="1" applyBorder="1" applyAlignment="1">
      <alignment horizontal="right" vertical="top" wrapText="1"/>
    </xf>
    <xf numFmtId="0" fontId="2" fillId="0" borderId="45" xfId="0" applyFont="1" applyBorder="1" applyAlignment="1">
      <alignment horizontal="right" vertical="top" wrapText="1"/>
    </xf>
    <xf numFmtId="0" fontId="6" fillId="0" borderId="44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2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49" xfId="0" applyFill="1" applyBorder="1" applyAlignment="1">
      <alignment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vertical="top" wrapText="1"/>
    </xf>
    <xf numFmtId="0" fontId="1" fillId="0" borderId="53" xfId="0" applyFont="1" applyBorder="1" applyAlignment="1">
      <alignment horizontal="right" vertical="top" wrapText="1"/>
    </xf>
    <xf numFmtId="0" fontId="6" fillId="0" borderId="54" xfId="0" applyFont="1" applyBorder="1" applyAlignment="1">
      <alignment vertical="top" wrapText="1"/>
    </xf>
    <xf numFmtId="0" fontId="2" fillId="0" borderId="55" xfId="0" applyFont="1" applyBorder="1" applyAlignment="1">
      <alignment horizontal="right" vertical="top" wrapText="1"/>
    </xf>
    <xf numFmtId="0" fontId="8" fillId="0" borderId="56" xfId="0" applyFont="1" applyBorder="1" applyAlignment="1">
      <alignment vertical="top" wrapText="1"/>
    </xf>
    <xf numFmtId="0" fontId="1" fillId="0" borderId="57" xfId="0" applyFont="1" applyBorder="1" applyAlignment="1">
      <alignment horizontal="right" vertical="top" wrapText="1"/>
    </xf>
    <xf numFmtId="0" fontId="6" fillId="0" borderId="5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right" vertical="top" wrapText="1"/>
    </xf>
    <xf numFmtId="0" fontId="1" fillId="0" borderId="50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right" vertical="top" wrapText="1"/>
    </xf>
    <xf numFmtId="0" fontId="1" fillId="0" borderId="52" xfId="0" applyFont="1" applyBorder="1" applyAlignment="1">
      <alignment horizontal="right" vertical="top" wrapText="1"/>
    </xf>
    <xf numFmtId="0" fontId="1" fillId="0" borderId="54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right" vertical="top" wrapText="1"/>
    </xf>
    <xf numFmtId="0" fontId="6" fillId="0" borderId="5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7" fillId="0" borderId="50" xfId="0" applyFont="1" applyFill="1" applyBorder="1" applyAlignment="1">
      <alignment horizontal="justify" vertical="top" wrapText="1"/>
    </xf>
    <xf numFmtId="0" fontId="7" fillId="0" borderId="51" xfId="0" applyFont="1" applyFill="1" applyBorder="1" applyAlignment="1">
      <alignment horizontal="justify" vertical="top" wrapText="1"/>
    </xf>
    <xf numFmtId="0" fontId="7" fillId="0" borderId="58" xfId="0" applyFont="1" applyFill="1" applyBorder="1" applyAlignment="1">
      <alignment horizontal="justify" vertical="top" wrapText="1"/>
    </xf>
    <xf numFmtId="0" fontId="7" fillId="0" borderId="58" xfId="0" applyFont="1" applyFill="1" applyBorder="1" applyAlignment="1">
      <alignment horizontal="center" vertical="top" wrapText="1"/>
    </xf>
    <xf numFmtId="0" fontId="6" fillId="0" borderId="59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172" fontId="0" fillId="0" borderId="0" xfId="15" applyNumberFormat="1" applyAlignment="1">
      <alignment/>
    </xf>
    <xf numFmtId="172" fontId="0" fillId="0" borderId="0" xfId="15" applyNumberFormat="1" applyFont="1" applyAlignment="1">
      <alignment/>
    </xf>
    <xf numFmtId="0" fontId="16" fillId="0" borderId="0" xfId="0" applyFont="1" applyBorder="1" applyAlignment="1">
      <alignment horizontal="center"/>
    </xf>
    <xf numFmtId="172" fontId="17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60" xfId="0" applyBorder="1" applyAlignment="1">
      <alignment/>
    </xf>
    <xf numFmtId="0" fontId="21" fillId="0" borderId="61" xfId="0" applyFont="1" applyBorder="1" applyAlignment="1">
      <alignment/>
    </xf>
    <xf numFmtId="3" fontId="21" fillId="0" borderId="61" xfId="0" applyNumberFormat="1" applyFont="1" applyBorder="1" applyAlignment="1">
      <alignment/>
    </xf>
    <xf numFmtId="0" fontId="21" fillId="0" borderId="39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5" fillId="0" borderId="2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61" xfId="0" applyFont="1" applyBorder="1" applyAlignment="1">
      <alignment/>
    </xf>
    <xf numFmtId="0" fontId="0" fillId="0" borderId="61" xfId="0" applyBorder="1" applyAlignment="1">
      <alignment/>
    </xf>
    <xf numFmtId="0" fontId="0" fillId="0" borderId="29" xfId="0" applyBorder="1" applyAlignment="1">
      <alignment/>
    </xf>
    <xf numFmtId="0" fontId="8" fillId="0" borderId="62" xfId="0" applyFont="1" applyBorder="1" applyAlignment="1">
      <alignment vertic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49" xfId="0" applyFont="1" applyBorder="1" applyAlignment="1">
      <alignment/>
    </xf>
    <xf numFmtId="0" fontId="5" fillId="0" borderId="4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8" fillId="0" borderId="63" xfId="0" applyFont="1" applyBorder="1" applyAlignment="1">
      <alignment vertical="justify" wrapText="1"/>
    </xf>
    <xf numFmtId="0" fontId="8" fillId="0" borderId="6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6" fillId="0" borderId="6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61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39" xfId="0" applyFont="1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zsike\Local%20Settings\Temporary%20Internet%20Files\OLKC9C\2009%20%20I%20%20m&#243;dos&#237;t&#225;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."/>
      <sheetName val="2.A"/>
      <sheetName val="2.B"/>
      <sheetName val="3."/>
      <sheetName val="3.A"/>
      <sheetName val="3.B"/>
      <sheetName val="3.C"/>
      <sheetName val="3.D"/>
      <sheetName val="3.E"/>
      <sheetName val="4."/>
      <sheetName val="5."/>
      <sheetName val="6."/>
      <sheetName val="7."/>
      <sheetName val="8."/>
      <sheetName val="9.bolgár"/>
    </sheetNames>
    <sheetDataSet>
      <sheetData sheetId="3">
        <row r="20">
          <cell r="B20">
            <v>675841</v>
          </cell>
          <cell r="E20">
            <v>-5973</v>
          </cell>
          <cell r="F20">
            <v>1300</v>
          </cell>
          <cell r="G20">
            <v>605000</v>
          </cell>
          <cell r="H20">
            <v>211837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">
      <selection activeCell="F9" sqref="F9"/>
    </sheetView>
  </sheetViews>
  <sheetFormatPr defaultColWidth="9.140625" defaultRowHeight="12.75"/>
  <cols>
    <col min="1" max="1" width="35.7109375" style="0" customWidth="1"/>
    <col min="2" max="3" width="22.140625" style="0" customWidth="1"/>
    <col min="6" max="6" width="11.421875" style="0" customWidth="1"/>
    <col min="8" max="8" width="11.28125" style="0" customWidth="1"/>
  </cols>
  <sheetData>
    <row r="1" spans="1:8" ht="15.75">
      <c r="A1" s="190"/>
      <c r="B1" s="191"/>
      <c r="C1" s="191"/>
      <c r="D1" s="191"/>
      <c r="E1" s="191"/>
      <c r="F1" s="191"/>
      <c r="G1" s="191"/>
      <c r="H1" s="191"/>
    </row>
    <row r="2" ht="18.75">
      <c r="A2" s="26"/>
    </row>
    <row r="4" spans="1:4" ht="15.75">
      <c r="A4" s="192" t="s">
        <v>248</v>
      </c>
      <c r="B4" s="192"/>
      <c r="C4" s="192"/>
      <c r="D4" s="192"/>
    </row>
    <row r="5" spans="1:4" ht="15.75">
      <c r="A5" s="192" t="s">
        <v>247</v>
      </c>
      <c r="B5" s="192"/>
      <c r="C5" s="192"/>
      <c r="D5" s="192"/>
    </row>
    <row r="6" ht="12.75">
      <c r="C6" s="12" t="s">
        <v>270</v>
      </c>
    </row>
    <row r="7" spans="1:3" ht="12.75">
      <c r="A7" s="156" t="s">
        <v>0</v>
      </c>
      <c r="B7" s="156" t="s">
        <v>249</v>
      </c>
      <c r="C7" s="156" t="s">
        <v>250</v>
      </c>
    </row>
    <row r="9" ht="12.75">
      <c r="A9" s="67"/>
    </row>
    <row r="10" spans="1:3" ht="12.75">
      <c r="A10" s="67" t="s">
        <v>251</v>
      </c>
      <c r="B10" s="158">
        <v>41146</v>
      </c>
      <c r="C10" s="158">
        <v>41566</v>
      </c>
    </row>
    <row r="11" spans="1:3" ht="12.75">
      <c r="A11" s="67" t="s">
        <v>271</v>
      </c>
      <c r="B11" s="158">
        <v>3769</v>
      </c>
      <c r="C11" s="158">
        <v>3769</v>
      </c>
    </row>
    <row r="12" spans="1:3" ht="12.75">
      <c r="A12" s="67" t="s">
        <v>252</v>
      </c>
      <c r="B12" s="158">
        <v>1495</v>
      </c>
      <c r="C12" s="158">
        <v>1495</v>
      </c>
    </row>
    <row r="13" spans="1:3" ht="12.75">
      <c r="A13" s="67" t="s">
        <v>253</v>
      </c>
      <c r="B13" s="158">
        <v>719</v>
      </c>
      <c r="C13" s="158">
        <v>719</v>
      </c>
    </row>
    <row r="14" spans="1:3" ht="12.75">
      <c r="A14" s="67" t="s">
        <v>254</v>
      </c>
      <c r="B14" s="158">
        <v>1297</v>
      </c>
      <c r="C14" s="158">
        <v>1297</v>
      </c>
    </row>
    <row r="15" spans="1:3" ht="12.75">
      <c r="A15" s="67"/>
      <c r="B15" s="158"/>
      <c r="C15" s="158"/>
    </row>
    <row r="16" spans="1:3" ht="12.75">
      <c r="A16" s="67" t="s">
        <v>255</v>
      </c>
      <c r="B16" s="158">
        <v>1799</v>
      </c>
      <c r="C16" s="158">
        <v>1799</v>
      </c>
    </row>
    <row r="17" spans="1:3" ht="12.75">
      <c r="A17" s="67" t="s">
        <v>272</v>
      </c>
      <c r="B17" s="158"/>
      <c r="C17" s="158"/>
    </row>
    <row r="18" spans="1:3" ht="12.75">
      <c r="A18" s="67" t="s">
        <v>273</v>
      </c>
      <c r="B18" s="158">
        <v>399</v>
      </c>
      <c r="C18" s="158">
        <v>399</v>
      </c>
    </row>
    <row r="19" spans="1:3" ht="12.75">
      <c r="A19" s="67" t="s">
        <v>256</v>
      </c>
      <c r="B19" s="158">
        <v>1520</v>
      </c>
      <c r="C19" s="158">
        <v>1520</v>
      </c>
    </row>
    <row r="20" spans="1:3" ht="12.75">
      <c r="A20" s="67" t="s">
        <v>257</v>
      </c>
      <c r="B20" s="158">
        <v>500</v>
      </c>
      <c r="C20" s="158">
        <v>500</v>
      </c>
    </row>
    <row r="21" spans="1:3" ht="12.75">
      <c r="A21" s="67" t="s">
        <v>258</v>
      </c>
      <c r="B21" s="158">
        <v>700</v>
      </c>
      <c r="C21" s="158">
        <v>700</v>
      </c>
    </row>
    <row r="22" spans="1:3" ht="12.75">
      <c r="A22" s="67" t="s">
        <v>274</v>
      </c>
      <c r="B22" s="158"/>
      <c r="C22" s="158">
        <v>1360</v>
      </c>
    </row>
    <row r="23" spans="1:3" ht="12.75">
      <c r="A23" s="87" t="s">
        <v>283</v>
      </c>
      <c r="B23" s="158">
        <v>510</v>
      </c>
      <c r="C23" s="158">
        <v>510</v>
      </c>
    </row>
    <row r="24" spans="1:3" ht="12.75">
      <c r="A24" s="87" t="s">
        <v>284</v>
      </c>
      <c r="B24" s="158">
        <v>5</v>
      </c>
      <c r="C24" s="158">
        <v>5</v>
      </c>
    </row>
    <row r="25" spans="1:3" ht="12.75">
      <c r="A25" s="67" t="s">
        <v>259</v>
      </c>
      <c r="B25" s="158">
        <v>1762</v>
      </c>
      <c r="C25" s="158">
        <v>1762</v>
      </c>
    </row>
    <row r="26" spans="1:3" ht="12.75">
      <c r="A26" s="67" t="s">
        <v>264</v>
      </c>
      <c r="B26" s="158">
        <v>120</v>
      </c>
      <c r="C26" s="158">
        <v>120</v>
      </c>
    </row>
    <row r="27" spans="1:3" ht="12.75">
      <c r="A27" s="67" t="s">
        <v>260</v>
      </c>
      <c r="B27" s="158">
        <v>165</v>
      </c>
      <c r="C27" s="158">
        <v>165</v>
      </c>
    </row>
    <row r="28" spans="1:3" ht="12.75">
      <c r="A28" s="67" t="s">
        <v>261</v>
      </c>
      <c r="B28" s="158">
        <v>3576</v>
      </c>
      <c r="C28" s="158">
        <v>3576</v>
      </c>
    </row>
    <row r="29" spans="1:3" ht="12.75">
      <c r="A29" s="67" t="s">
        <v>275</v>
      </c>
      <c r="B29" s="158">
        <v>4493</v>
      </c>
      <c r="C29" s="158">
        <v>4493</v>
      </c>
    </row>
    <row r="30" spans="1:3" ht="12.75">
      <c r="A30" s="87" t="s">
        <v>262</v>
      </c>
      <c r="B30" s="158">
        <v>265</v>
      </c>
      <c r="C30" s="158">
        <v>265</v>
      </c>
    </row>
    <row r="31" spans="1:3" ht="12.75">
      <c r="A31" s="87" t="s">
        <v>276</v>
      </c>
      <c r="B31" s="158">
        <v>236</v>
      </c>
      <c r="C31" s="158">
        <v>236</v>
      </c>
    </row>
    <row r="32" spans="1:3" ht="12.75">
      <c r="A32" s="67" t="s">
        <v>263</v>
      </c>
      <c r="B32" s="158">
        <v>3887</v>
      </c>
      <c r="C32" s="158">
        <v>3887</v>
      </c>
    </row>
    <row r="33" spans="1:3" ht="12.75">
      <c r="A33" s="87" t="s">
        <v>277</v>
      </c>
      <c r="B33" s="158">
        <v>20</v>
      </c>
      <c r="C33" s="158">
        <v>20</v>
      </c>
    </row>
    <row r="34" spans="1:3" ht="12.75">
      <c r="A34" s="67" t="s">
        <v>278</v>
      </c>
      <c r="B34" s="158">
        <v>343</v>
      </c>
      <c r="C34" s="158">
        <v>343</v>
      </c>
    </row>
    <row r="35" spans="1:3" ht="12.75">
      <c r="A35" s="67"/>
      <c r="B35" s="158"/>
      <c r="C35" s="158"/>
    </row>
    <row r="36" spans="1:3" ht="12.75">
      <c r="A36" s="67" t="s">
        <v>279</v>
      </c>
      <c r="B36" s="158">
        <v>100</v>
      </c>
      <c r="C36" s="158">
        <v>100</v>
      </c>
    </row>
    <row r="37" spans="1:3" ht="12.75">
      <c r="A37" s="87" t="s">
        <v>281</v>
      </c>
      <c r="B37" s="158"/>
      <c r="C37" s="158">
        <v>1800</v>
      </c>
    </row>
    <row r="38" spans="1:3" ht="12.75">
      <c r="A38" s="67" t="s">
        <v>280</v>
      </c>
      <c r="B38" s="158">
        <v>10487</v>
      </c>
      <c r="C38" s="158">
        <v>10487</v>
      </c>
    </row>
    <row r="39" spans="1:3" ht="12.75">
      <c r="A39" s="87" t="s">
        <v>282</v>
      </c>
      <c r="B39" s="158">
        <v>1302</v>
      </c>
      <c r="C39" s="158">
        <v>1302</v>
      </c>
    </row>
    <row r="40" spans="1:3" ht="12.75">
      <c r="A40" s="67"/>
      <c r="B40" s="158"/>
      <c r="C40" s="158"/>
    </row>
    <row r="41" spans="1:2" ht="12.75">
      <c r="A41" s="67"/>
      <c r="B41" s="158"/>
    </row>
    <row r="42" spans="1:3" ht="12.75">
      <c r="A42" s="160" t="s">
        <v>265</v>
      </c>
      <c r="B42" s="161">
        <f>SUM(B10:B40)</f>
        <v>80615</v>
      </c>
      <c r="C42" s="161">
        <f>SUM(C10:C40)</f>
        <v>84195</v>
      </c>
    </row>
    <row r="43" ht="12.75">
      <c r="A43" s="67"/>
    </row>
    <row r="44" spans="1:3" ht="12.75">
      <c r="A44" s="67" t="s">
        <v>285</v>
      </c>
      <c r="B44" s="158">
        <v>16869</v>
      </c>
      <c r="C44" s="158">
        <v>17499</v>
      </c>
    </row>
    <row r="45" spans="1:3" ht="12.75">
      <c r="A45" s="67" t="s">
        <v>286</v>
      </c>
      <c r="B45" s="158">
        <v>3098</v>
      </c>
      <c r="C45" s="158">
        <v>3118</v>
      </c>
    </row>
    <row r="46" spans="1:3" ht="12.75">
      <c r="A46" s="67" t="s">
        <v>287</v>
      </c>
      <c r="B46" s="158">
        <v>344</v>
      </c>
      <c r="C46" s="158">
        <v>344</v>
      </c>
    </row>
    <row r="47" spans="1:3" ht="12.75">
      <c r="A47" s="67" t="s">
        <v>266</v>
      </c>
      <c r="B47" s="158">
        <v>2066</v>
      </c>
      <c r="C47" s="158">
        <v>2078</v>
      </c>
    </row>
    <row r="48" spans="1:3" ht="12.75">
      <c r="A48" s="67" t="s">
        <v>267</v>
      </c>
      <c r="B48" s="158"/>
      <c r="C48" s="158">
        <v>435</v>
      </c>
    </row>
    <row r="49" spans="1:3" ht="12.75">
      <c r="A49" s="67" t="s">
        <v>268</v>
      </c>
      <c r="B49" s="158">
        <v>20</v>
      </c>
      <c r="C49" s="158">
        <v>20</v>
      </c>
    </row>
    <row r="50" spans="1:3" ht="12.75">
      <c r="A50" s="87"/>
      <c r="B50" s="158"/>
      <c r="C50" s="158"/>
    </row>
    <row r="51" spans="1:3" ht="12.75">
      <c r="A51" s="157" t="s">
        <v>269</v>
      </c>
      <c r="B51" s="161">
        <f>SUM(B44:B49)</f>
        <v>22397</v>
      </c>
      <c r="C51" s="161">
        <f>SUM(C44:C49)</f>
        <v>23494</v>
      </c>
    </row>
    <row r="56" spans="1:3" ht="12.75">
      <c r="A56" t="s">
        <v>364</v>
      </c>
      <c r="B56" s="158">
        <v>500</v>
      </c>
      <c r="C56" s="158">
        <v>500</v>
      </c>
    </row>
    <row r="57" spans="1:3" ht="12.75">
      <c r="A57" t="s">
        <v>365</v>
      </c>
      <c r="B57" s="158">
        <v>150</v>
      </c>
      <c r="C57" s="158">
        <v>150</v>
      </c>
    </row>
    <row r="58" spans="1:3" ht="12.75">
      <c r="A58" t="s">
        <v>366</v>
      </c>
      <c r="B58" s="158">
        <v>400</v>
      </c>
      <c r="C58" s="158">
        <v>400</v>
      </c>
    </row>
    <row r="59" spans="1:3" ht="12.75">
      <c r="A59" t="s">
        <v>367</v>
      </c>
      <c r="B59" s="158">
        <v>50</v>
      </c>
      <c r="C59" s="158">
        <v>50</v>
      </c>
    </row>
    <row r="60" spans="1:3" ht="12.75">
      <c r="A60" t="s">
        <v>368</v>
      </c>
      <c r="B60" s="158">
        <v>100</v>
      </c>
      <c r="C60" s="158">
        <v>100</v>
      </c>
    </row>
    <row r="61" spans="1:3" ht="12.75">
      <c r="A61" t="s">
        <v>369</v>
      </c>
      <c r="B61" s="158">
        <v>300</v>
      </c>
      <c r="C61" s="158">
        <v>300</v>
      </c>
    </row>
    <row r="62" spans="1:3" ht="12.75">
      <c r="A62" t="s">
        <v>370</v>
      </c>
      <c r="B62" s="158">
        <v>150</v>
      </c>
      <c r="C62" s="158">
        <v>150</v>
      </c>
    </row>
    <row r="63" spans="1:3" ht="12.75">
      <c r="A63" t="s">
        <v>371</v>
      </c>
      <c r="B63" s="158">
        <v>700</v>
      </c>
      <c r="C63" s="158">
        <v>700</v>
      </c>
    </row>
    <row r="64" spans="1:3" ht="12.75">
      <c r="A64" t="s">
        <v>372</v>
      </c>
      <c r="B64" s="158">
        <v>235</v>
      </c>
      <c r="C64" s="158">
        <v>235</v>
      </c>
    </row>
    <row r="65" spans="1:3" ht="12.75">
      <c r="A65" t="s">
        <v>373</v>
      </c>
      <c r="B65" s="158">
        <v>100</v>
      </c>
      <c r="C65" s="158">
        <v>100</v>
      </c>
    </row>
    <row r="66" spans="1:3" ht="12.75">
      <c r="A66" t="s">
        <v>374</v>
      </c>
      <c r="B66" s="158">
        <v>100</v>
      </c>
      <c r="C66" s="158">
        <v>100</v>
      </c>
    </row>
    <row r="67" spans="1:3" ht="12.75">
      <c r="A67" t="s">
        <v>375</v>
      </c>
      <c r="B67" s="158">
        <v>600</v>
      </c>
      <c r="C67" s="158">
        <v>600</v>
      </c>
    </row>
    <row r="68" spans="1:3" ht="12.75">
      <c r="A68" t="s">
        <v>376</v>
      </c>
      <c r="B68" s="158">
        <v>500</v>
      </c>
      <c r="C68" s="158">
        <v>900</v>
      </c>
    </row>
    <row r="69" spans="1:3" ht="12.75">
      <c r="A69" t="s">
        <v>377</v>
      </c>
      <c r="B69" s="158">
        <v>300</v>
      </c>
      <c r="C69" s="158">
        <v>300</v>
      </c>
    </row>
    <row r="70" spans="1:3" ht="12.75">
      <c r="A70" s="162" t="s">
        <v>378</v>
      </c>
      <c r="B70" s="161">
        <f>SUM(B56:B69)</f>
        <v>4185</v>
      </c>
      <c r="C70" s="161">
        <f>SUM(C56:C69)</f>
        <v>4585</v>
      </c>
    </row>
    <row r="72" spans="1:3" ht="12.75">
      <c r="A72" t="s">
        <v>288</v>
      </c>
      <c r="B72" s="158">
        <v>1000</v>
      </c>
      <c r="C72" s="159">
        <v>1000</v>
      </c>
    </row>
    <row r="73" spans="1:3" ht="12.75">
      <c r="A73" t="s">
        <v>262</v>
      </c>
      <c r="B73" s="158">
        <v>300</v>
      </c>
      <c r="C73" s="159">
        <v>300</v>
      </c>
    </row>
    <row r="74" spans="1:3" ht="12.75">
      <c r="A74" t="s">
        <v>289</v>
      </c>
      <c r="B74" s="158">
        <v>300</v>
      </c>
      <c r="C74" s="159">
        <v>300</v>
      </c>
    </row>
    <row r="75" spans="1:3" ht="12.75">
      <c r="A75" t="s">
        <v>290</v>
      </c>
      <c r="B75" s="158">
        <v>720</v>
      </c>
      <c r="C75" s="159">
        <v>720</v>
      </c>
    </row>
    <row r="76" spans="1:3" ht="12.75">
      <c r="A76" t="s">
        <v>291</v>
      </c>
      <c r="B76" s="158">
        <v>12</v>
      </c>
      <c r="C76" s="159">
        <v>12</v>
      </c>
    </row>
    <row r="77" spans="1:3" ht="12.75">
      <c r="A77" t="s">
        <v>292</v>
      </c>
      <c r="B77" s="158">
        <v>100</v>
      </c>
      <c r="C77" s="159">
        <v>100</v>
      </c>
    </row>
    <row r="78" spans="1:3" ht="12.75">
      <c r="A78" t="s">
        <v>293</v>
      </c>
      <c r="B78" s="158">
        <v>5</v>
      </c>
      <c r="C78" s="159">
        <v>5</v>
      </c>
    </row>
    <row r="79" spans="1:3" ht="12.75">
      <c r="A79" t="s">
        <v>294</v>
      </c>
      <c r="B79" s="158">
        <v>750</v>
      </c>
      <c r="C79" s="159">
        <v>750</v>
      </c>
    </row>
    <row r="80" spans="1:3" ht="12.75">
      <c r="A80" t="s">
        <v>295</v>
      </c>
      <c r="B80" s="158">
        <v>550</v>
      </c>
      <c r="C80" s="159">
        <v>550</v>
      </c>
    </row>
    <row r="81" spans="1:3" ht="12.75">
      <c r="A81" t="s">
        <v>296</v>
      </c>
      <c r="B81" s="158">
        <v>100</v>
      </c>
      <c r="C81" s="159">
        <v>100</v>
      </c>
    </row>
    <row r="82" spans="1:3" ht="12.75">
      <c r="A82" t="s">
        <v>297</v>
      </c>
      <c r="B82" s="158">
        <v>825</v>
      </c>
      <c r="C82" s="159">
        <v>825</v>
      </c>
    </row>
    <row r="83" spans="1:3" ht="12.75">
      <c r="A83" t="s">
        <v>298</v>
      </c>
      <c r="B83" s="158">
        <v>10</v>
      </c>
      <c r="C83" s="159">
        <v>10</v>
      </c>
    </row>
    <row r="84" spans="1:3" ht="12.75">
      <c r="A84" t="s">
        <v>299</v>
      </c>
      <c r="B84" s="158">
        <v>200</v>
      </c>
      <c r="C84" s="159">
        <v>200</v>
      </c>
    </row>
    <row r="85" spans="1:3" ht="12.75">
      <c r="A85" t="s">
        <v>300</v>
      </c>
      <c r="B85" s="158">
        <v>200</v>
      </c>
      <c r="C85" s="159">
        <v>200</v>
      </c>
    </row>
    <row r="86" spans="1:3" ht="12.75">
      <c r="A86" t="s">
        <v>301</v>
      </c>
      <c r="B86" s="158">
        <v>150</v>
      </c>
      <c r="C86" s="159">
        <v>150</v>
      </c>
    </row>
    <row r="87" spans="1:3" ht="12.75">
      <c r="A87" t="s">
        <v>302</v>
      </c>
      <c r="B87" s="158">
        <v>350</v>
      </c>
      <c r="C87" s="159">
        <v>350</v>
      </c>
    </row>
    <row r="88" spans="1:3" ht="12.75">
      <c r="A88" t="s">
        <v>303</v>
      </c>
      <c r="B88" s="158">
        <v>1500</v>
      </c>
      <c r="C88" s="159">
        <v>1500</v>
      </c>
    </row>
    <row r="89" spans="1:3" ht="12.75">
      <c r="A89" t="s">
        <v>304</v>
      </c>
      <c r="B89" s="158">
        <v>11</v>
      </c>
      <c r="C89" s="159">
        <v>11</v>
      </c>
    </row>
    <row r="90" spans="1:3" ht="12.75">
      <c r="A90" t="s">
        <v>305</v>
      </c>
      <c r="B90" s="158">
        <v>20</v>
      </c>
      <c r="C90" s="159">
        <v>20</v>
      </c>
    </row>
    <row r="91" spans="1:3" ht="12.75">
      <c r="A91" t="s">
        <v>306</v>
      </c>
      <c r="B91" s="158">
        <v>10</v>
      </c>
      <c r="C91" s="159">
        <v>10</v>
      </c>
    </row>
    <row r="92" spans="1:3" ht="12.75">
      <c r="A92" t="s">
        <v>307</v>
      </c>
      <c r="B92" s="158">
        <v>300</v>
      </c>
      <c r="C92" s="159">
        <v>300</v>
      </c>
    </row>
    <row r="93" spans="1:3" ht="12.75">
      <c r="A93" s="162" t="s">
        <v>308</v>
      </c>
      <c r="B93" s="161">
        <f>SUM(B72:B92)</f>
        <v>7413</v>
      </c>
      <c r="C93" s="161">
        <f>SUM(C72:C92)</f>
        <v>7413</v>
      </c>
    </row>
    <row r="95" spans="1:3" ht="12.75">
      <c r="A95" t="s">
        <v>309</v>
      </c>
      <c r="B95" s="159">
        <v>3100</v>
      </c>
      <c r="C95" s="158">
        <v>3323</v>
      </c>
    </row>
    <row r="96" spans="1:3" ht="12.75">
      <c r="A96" t="s">
        <v>310</v>
      </c>
      <c r="B96" s="159">
        <v>5000</v>
      </c>
      <c r="C96" s="158">
        <v>5000</v>
      </c>
    </row>
    <row r="97" spans="1:3" ht="12.75">
      <c r="A97" t="s">
        <v>311</v>
      </c>
      <c r="B97" s="159">
        <v>11792</v>
      </c>
      <c r="C97" s="158">
        <v>11792</v>
      </c>
    </row>
    <row r="98" spans="1:3" ht="12.75">
      <c r="A98" t="s">
        <v>312</v>
      </c>
      <c r="B98" s="159">
        <v>30</v>
      </c>
      <c r="C98" s="158">
        <v>30</v>
      </c>
    </row>
    <row r="99" spans="1:3" ht="12.75">
      <c r="A99" t="s">
        <v>313</v>
      </c>
      <c r="B99" s="159">
        <v>800</v>
      </c>
      <c r="C99" s="158">
        <v>800</v>
      </c>
    </row>
    <row r="100" spans="1:3" ht="12.75">
      <c r="A100" t="s">
        <v>314</v>
      </c>
      <c r="B100" s="159">
        <v>2500</v>
      </c>
      <c r="C100" s="158">
        <v>2500</v>
      </c>
    </row>
    <row r="101" spans="1:3" ht="12.75">
      <c r="A101" t="s">
        <v>315</v>
      </c>
      <c r="B101" s="159">
        <v>350</v>
      </c>
      <c r="C101" s="158">
        <v>350</v>
      </c>
    </row>
    <row r="102" spans="1:3" ht="12.75">
      <c r="A102" t="s">
        <v>316</v>
      </c>
      <c r="B102" s="159">
        <v>350</v>
      </c>
      <c r="C102" s="158">
        <v>350</v>
      </c>
    </row>
    <row r="103" spans="1:3" ht="12.75">
      <c r="A103" t="s">
        <v>317</v>
      </c>
      <c r="B103" s="159">
        <v>700</v>
      </c>
      <c r="C103" s="158">
        <v>1200</v>
      </c>
    </row>
    <row r="104" spans="1:3" ht="12.75">
      <c r="A104" t="s">
        <v>318</v>
      </c>
      <c r="B104" s="159">
        <v>1000</v>
      </c>
      <c r="C104" s="158">
        <v>3070</v>
      </c>
    </row>
    <row r="105" spans="1:3" ht="12.75">
      <c r="A105" t="s">
        <v>319</v>
      </c>
      <c r="B105" s="159">
        <v>500</v>
      </c>
      <c r="C105" s="158">
        <v>500</v>
      </c>
    </row>
    <row r="106" spans="1:3" ht="12.75">
      <c r="A106" s="162" t="s">
        <v>320</v>
      </c>
      <c r="B106" s="163">
        <f>SUM(B95:B105)</f>
        <v>26122</v>
      </c>
      <c r="C106" s="163">
        <f>SUM(C95:C105)</f>
        <v>28915</v>
      </c>
    </row>
    <row r="107" spans="1:2" ht="12.75">
      <c r="A107" s="162"/>
      <c r="B107" s="163"/>
    </row>
    <row r="108" spans="1:2" ht="12.75">
      <c r="A108" s="162"/>
      <c r="B108" s="163"/>
    </row>
    <row r="109" spans="1:2" ht="12.75">
      <c r="A109" s="162"/>
      <c r="B109" s="163"/>
    </row>
    <row r="110" spans="1:2" ht="12.75">
      <c r="A110" s="162"/>
      <c r="B110" s="163"/>
    </row>
    <row r="112" spans="1:3" ht="12.75">
      <c r="A112" t="s">
        <v>321</v>
      </c>
      <c r="B112" s="159">
        <v>150</v>
      </c>
      <c r="C112" s="158">
        <v>150</v>
      </c>
    </row>
    <row r="113" spans="1:3" ht="12.75">
      <c r="A113" t="s">
        <v>322</v>
      </c>
      <c r="B113" s="159">
        <v>1066</v>
      </c>
      <c r="C113" s="158">
        <v>1066</v>
      </c>
    </row>
    <row r="114" spans="1:3" ht="12.75">
      <c r="A114" t="s">
        <v>323</v>
      </c>
      <c r="B114" s="159">
        <v>1287</v>
      </c>
      <c r="C114" s="158">
        <v>1287</v>
      </c>
    </row>
    <row r="115" spans="1:3" ht="12.75">
      <c r="A115" t="s">
        <v>324</v>
      </c>
      <c r="B115" s="159">
        <v>111</v>
      </c>
      <c r="C115" s="158">
        <v>111</v>
      </c>
    </row>
    <row r="116" spans="1:3" ht="12.75">
      <c r="A116" t="s">
        <v>325</v>
      </c>
      <c r="B116" s="159">
        <v>140</v>
      </c>
      <c r="C116" s="158">
        <v>140</v>
      </c>
    </row>
    <row r="117" spans="1:3" ht="12.75">
      <c r="A117" t="s">
        <v>326</v>
      </c>
      <c r="B117" s="159">
        <v>60</v>
      </c>
      <c r="C117" s="158">
        <v>60</v>
      </c>
    </row>
    <row r="118" spans="1:3" ht="12.75">
      <c r="A118" t="s">
        <v>327</v>
      </c>
      <c r="B118" s="159">
        <v>50</v>
      </c>
      <c r="C118" s="158">
        <v>50</v>
      </c>
    </row>
    <row r="119" spans="1:3" ht="12.75">
      <c r="A119" t="s">
        <v>328</v>
      </c>
      <c r="B119" s="159">
        <v>50</v>
      </c>
      <c r="C119" s="158">
        <v>50</v>
      </c>
    </row>
    <row r="120" spans="1:3" ht="12.75">
      <c r="A120" t="s">
        <v>329</v>
      </c>
      <c r="B120" s="159">
        <v>2000</v>
      </c>
      <c r="C120" s="158">
        <v>2000</v>
      </c>
    </row>
    <row r="121" spans="1:3" ht="12.75">
      <c r="A121" s="162" t="s">
        <v>330</v>
      </c>
      <c r="B121" s="163">
        <f>SUM(B112:B120)</f>
        <v>4914</v>
      </c>
      <c r="C121" s="163">
        <f>SUM(C112:C120)</f>
        <v>4914</v>
      </c>
    </row>
    <row r="123" spans="1:3" ht="15">
      <c r="A123" s="165" t="s">
        <v>331</v>
      </c>
      <c r="B123" s="164">
        <f>B121+B106+B93+B70</f>
        <v>42634</v>
      </c>
      <c r="C123" s="164">
        <f>C121+C106+C93+C70</f>
        <v>45827</v>
      </c>
    </row>
    <row r="124" spans="1:3" ht="12.75">
      <c r="A124" t="s">
        <v>241</v>
      </c>
      <c r="C124" s="158">
        <v>10000</v>
      </c>
    </row>
    <row r="125" spans="1:3" ht="12.75">
      <c r="A125" t="s">
        <v>332</v>
      </c>
      <c r="B125" s="158">
        <v>5000</v>
      </c>
      <c r="C125" s="158">
        <v>5000</v>
      </c>
    </row>
    <row r="126" spans="1:3" ht="12.75">
      <c r="A126" t="s">
        <v>333</v>
      </c>
      <c r="B126" s="158">
        <v>500</v>
      </c>
      <c r="C126" s="158">
        <v>500</v>
      </c>
    </row>
    <row r="127" spans="1:3" ht="12.75">
      <c r="A127" t="s">
        <v>334</v>
      </c>
      <c r="B127" s="158">
        <v>1100</v>
      </c>
      <c r="C127" s="158">
        <v>1100</v>
      </c>
    </row>
    <row r="128" spans="1:3" ht="12.75">
      <c r="A128" s="162" t="s">
        <v>336</v>
      </c>
      <c r="B128" s="161">
        <f>SUM(B125:B127)</f>
        <v>6600</v>
      </c>
      <c r="C128" s="161">
        <f>SUM(C124:C127)</f>
        <v>16600</v>
      </c>
    </row>
    <row r="129" ht="12.75">
      <c r="B129" s="158"/>
    </row>
    <row r="130" spans="1:3" ht="12.75">
      <c r="A130" s="38" t="s">
        <v>335</v>
      </c>
      <c r="B130" s="161">
        <v>715</v>
      </c>
      <c r="C130" s="161">
        <v>715</v>
      </c>
    </row>
    <row r="131" ht="12.75">
      <c r="B131" s="158"/>
    </row>
    <row r="132" spans="1:3" ht="12.75">
      <c r="A132" t="s">
        <v>339</v>
      </c>
      <c r="B132" s="158">
        <v>580</v>
      </c>
      <c r="C132" s="158">
        <v>580</v>
      </c>
    </row>
    <row r="133" spans="1:3" ht="12.75">
      <c r="A133" t="s">
        <v>337</v>
      </c>
      <c r="B133" s="158">
        <v>50</v>
      </c>
      <c r="C133" s="158">
        <v>50</v>
      </c>
    </row>
    <row r="134" spans="1:3" ht="12.75">
      <c r="A134" t="s">
        <v>338</v>
      </c>
      <c r="B134" s="158">
        <v>143</v>
      </c>
      <c r="C134" s="158">
        <v>143</v>
      </c>
    </row>
    <row r="135" spans="1:3" ht="12.75">
      <c r="A135" t="s">
        <v>340</v>
      </c>
      <c r="B135" s="158">
        <v>5857</v>
      </c>
      <c r="C135" s="158">
        <v>5857</v>
      </c>
    </row>
    <row r="136" spans="1:3" ht="12.75">
      <c r="A136" s="162" t="s">
        <v>341</v>
      </c>
      <c r="B136" s="161">
        <f>SUM(B132:B135)</f>
        <v>6630</v>
      </c>
      <c r="C136" s="161">
        <f>SUM(C132:C135)</f>
        <v>6630</v>
      </c>
    </row>
    <row r="137" ht="12.75">
      <c r="B137" s="158"/>
    </row>
    <row r="138" spans="1:3" ht="12.75">
      <c r="A138" t="s">
        <v>342</v>
      </c>
      <c r="B138" s="159">
        <v>1000</v>
      </c>
      <c r="C138" s="159">
        <v>1000</v>
      </c>
    </row>
    <row r="139" spans="1:3" ht="12.75">
      <c r="A139" t="s">
        <v>343</v>
      </c>
      <c r="B139" s="159">
        <v>50</v>
      </c>
      <c r="C139" s="159">
        <v>50</v>
      </c>
    </row>
    <row r="140" spans="1:3" ht="12.75">
      <c r="A140" t="s">
        <v>344</v>
      </c>
      <c r="B140" s="159">
        <v>69</v>
      </c>
      <c r="C140" s="159">
        <v>69</v>
      </c>
    </row>
    <row r="141" spans="1:3" ht="12.75">
      <c r="A141" t="s">
        <v>345</v>
      </c>
      <c r="B141" s="159">
        <v>10</v>
      </c>
      <c r="C141" s="159">
        <v>10</v>
      </c>
    </row>
    <row r="142" spans="1:3" ht="12.75">
      <c r="A142" t="s">
        <v>346</v>
      </c>
      <c r="B142" s="159">
        <v>156</v>
      </c>
      <c r="C142" s="159">
        <v>156</v>
      </c>
    </row>
    <row r="143" spans="1:3" ht="12.75">
      <c r="A143" t="s">
        <v>347</v>
      </c>
      <c r="B143" s="159">
        <v>360</v>
      </c>
      <c r="C143" s="159">
        <v>360</v>
      </c>
    </row>
    <row r="144" spans="1:3" ht="12.75">
      <c r="A144" t="s">
        <v>348</v>
      </c>
      <c r="B144" s="159">
        <v>500</v>
      </c>
      <c r="C144" s="158">
        <v>700</v>
      </c>
    </row>
    <row r="145" spans="1:3" ht="12.75">
      <c r="A145" t="s">
        <v>349</v>
      </c>
      <c r="B145" s="159">
        <v>4500</v>
      </c>
      <c r="C145" s="158">
        <v>4546</v>
      </c>
    </row>
    <row r="146" spans="1:3" ht="12.75">
      <c r="A146" t="s">
        <v>60</v>
      </c>
      <c r="B146" s="159">
        <v>700</v>
      </c>
      <c r="C146" s="159">
        <v>700</v>
      </c>
    </row>
    <row r="147" spans="1:3" ht="12.75">
      <c r="A147" t="s">
        <v>138</v>
      </c>
      <c r="B147" s="159">
        <v>800</v>
      </c>
      <c r="C147" s="159">
        <v>800</v>
      </c>
    </row>
    <row r="148" spans="1:3" ht="12.75">
      <c r="A148" t="s">
        <v>350</v>
      </c>
      <c r="B148" s="159">
        <v>250</v>
      </c>
      <c r="C148" s="159">
        <v>250</v>
      </c>
    </row>
    <row r="149" spans="1:3" ht="12.75">
      <c r="A149" t="s">
        <v>174</v>
      </c>
      <c r="B149" s="159">
        <v>71</v>
      </c>
      <c r="C149" s="159">
        <v>71</v>
      </c>
    </row>
    <row r="150" spans="1:3" ht="12.75">
      <c r="A150" t="s">
        <v>351</v>
      </c>
      <c r="B150" s="159">
        <v>14</v>
      </c>
      <c r="C150" s="159">
        <v>14</v>
      </c>
    </row>
    <row r="151" spans="1:3" ht="12.75">
      <c r="A151" t="s">
        <v>352</v>
      </c>
      <c r="B151" s="159">
        <v>800</v>
      </c>
      <c r="C151" s="159">
        <v>800</v>
      </c>
    </row>
    <row r="152" spans="1:3" ht="12.75">
      <c r="A152" t="s">
        <v>353</v>
      </c>
      <c r="B152" s="159">
        <v>95</v>
      </c>
      <c r="C152" s="159">
        <v>95</v>
      </c>
    </row>
    <row r="153" spans="1:3" ht="12.75">
      <c r="A153" t="s">
        <v>354</v>
      </c>
      <c r="B153" s="159">
        <v>570</v>
      </c>
      <c r="C153" s="158">
        <v>500</v>
      </c>
    </row>
    <row r="154" spans="1:3" ht="12.75">
      <c r="A154" t="s">
        <v>355</v>
      </c>
      <c r="B154" s="159">
        <v>238</v>
      </c>
      <c r="C154" s="159">
        <v>238</v>
      </c>
    </row>
    <row r="155" spans="1:3" ht="12.75">
      <c r="A155" t="s">
        <v>356</v>
      </c>
      <c r="B155" s="159">
        <v>4000</v>
      </c>
      <c r="C155" s="159">
        <v>4000</v>
      </c>
    </row>
    <row r="156" spans="1:3" ht="12.75">
      <c r="A156" s="162" t="s">
        <v>357</v>
      </c>
      <c r="B156" s="163">
        <f>SUM(B138:B155)</f>
        <v>14183</v>
      </c>
      <c r="C156" s="163">
        <f>SUM(C138:C155)</f>
        <v>14359</v>
      </c>
    </row>
    <row r="158" spans="1:3" ht="12.75">
      <c r="A158" t="s">
        <v>358</v>
      </c>
      <c r="B158" s="159">
        <v>6718</v>
      </c>
      <c r="C158" s="159">
        <v>6718</v>
      </c>
    </row>
    <row r="159" spans="1:3" ht="12.75">
      <c r="A159" t="s">
        <v>359</v>
      </c>
      <c r="B159" s="159">
        <v>533693</v>
      </c>
      <c r="C159" s="159">
        <v>533693</v>
      </c>
    </row>
    <row r="160" spans="1:3" ht="12.75">
      <c r="A160" t="s">
        <v>81</v>
      </c>
      <c r="B160" s="159">
        <v>10000</v>
      </c>
      <c r="C160" s="159">
        <v>28494</v>
      </c>
    </row>
    <row r="161" spans="1:3" ht="12.75">
      <c r="A161" t="s">
        <v>360</v>
      </c>
      <c r="B161" s="159">
        <v>5000</v>
      </c>
      <c r="C161" s="158">
        <v>2118</v>
      </c>
    </row>
    <row r="162" spans="1:3" ht="12.75">
      <c r="A162" t="s">
        <v>361</v>
      </c>
      <c r="B162" s="159">
        <v>435174</v>
      </c>
      <c r="C162" s="159">
        <v>425174</v>
      </c>
    </row>
    <row r="163" spans="1:3" ht="12.75">
      <c r="A163" s="162" t="s">
        <v>362</v>
      </c>
      <c r="B163" s="163">
        <f>SUM(B158:B162)</f>
        <v>990585</v>
      </c>
      <c r="C163" s="163">
        <f>SUM(C158:C162)</f>
        <v>996197</v>
      </c>
    </row>
    <row r="166" spans="1:4" ht="15">
      <c r="A166" s="165" t="s">
        <v>363</v>
      </c>
      <c r="B166" s="164">
        <f>B163+B156+B136+B128+B123+B51+B42+B130</f>
        <v>1164359</v>
      </c>
      <c r="C166" s="164">
        <f>C163+C156+C136+C128+C123+C51+C42+C130</f>
        <v>1188017</v>
      </c>
      <c r="D166" s="164"/>
    </row>
  </sheetData>
  <mergeCells count="3">
    <mergeCell ref="A1:H1"/>
    <mergeCell ref="A4:D4"/>
    <mergeCell ref="A5:D5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&amp;L&amp;8 1.sz. melléklet a a 16/2009. (IX. 16.) sz. rendelethez&amp;R&amp;8"11. sz. melléklet a 2/2009. (III. 05.) sz.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N18" sqref="N18"/>
    </sheetView>
  </sheetViews>
  <sheetFormatPr defaultColWidth="9.140625" defaultRowHeight="12.75"/>
  <cols>
    <col min="1" max="1" width="16.8515625" style="0" customWidth="1"/>
    <col min="6" max="6" width="10.57421875" style="0" customWidth="1"/>
    <col min="8" max="8" width="10.140625" style="0" customWidth="1"/>
  </cols>
  <sheetData>
    <row r="1" spans="1:8" ht="15.75">
      <c r="A1" s="190"/>
      <c r="B1" s="200"/>
      <c r="C1" s="200"/>
      <c r="D1" s="200"/>
      <c r="E1" s="200"/>
      <c r="F1" s="200"/>
      <c r="G1" s="200"/>
      <c r="H1" s="200"/>
    </row>
    <row r="2" ht="15.75">
      <c r="A2" s="1"/>
    </row>
    <row r="3" spans="1:8" ht="15.75">
      <c r="A3" s="190" t="s">
        <v>33</v>
      </c>
      <c r="B3" s="200"/>
      <c r="C3" s="200"/>
      <c r="D3" s="200"/>
      <c r="E3" s="200"/>
      <c r="F3" s="200"/>
      <c r="G3" s="200"/>
      <c r="H3" s="200"/>
    </row>
    <row r="4" spans="1:8" ht="15.75">
      <c r="A4" s="190" t="s">
        <v>157</v>
      </c>
      <c r="B4" s="200"/>
      <c r="C4" s="200"/>
      <c r="D4" s="200"/>
      <c r="E4" s="200"/>
      <c r="F4" s="200"/>
      <c r="G4" s="200"/>
      <c r="H4" s="200"/>
    </row>
    <row r="5" spans="1:8" ht="15.75">
      <c r="A5" s="190" t="s">
        <v>383</v>
      </c>
      <c r="B5" s="200"/>
      <c r="C5" s="200"/>
      <c r="D5" s="200"/>
      <c r="E5" s="200"/>
      <c r="F5" s="200"/>
      <c r="G5" s="200"/>
      <c r="H5" s="200"/>
    </row>
    <row r="6" ht="15.75">
      <c r="A6" s="3"/>
    </row>
    <row r="7" ht="15.75">
      <c r="A7" s="3"/>
    </row>
    <row r="8" ht="15.75">
      <c r="A8" s="3"/>
    </row>
    <row r="9" ht="15.75">
      <c r="A9" s="3"/>
    </row>
    <row r="10" ht="15.75">
      <c r="A10" s="3"/>
    </row>
    <row r="11" ht="15.75">
      <c r="A11" s="2"/>
    </row>
    <row r="12" ht="16.5" thickBot="1">
      <c r="H12" s="24" t="s">
        <v>44</v>
      </c>
    </row>
    <row r="13" spans="1:8" ht="57.75" thickBot="1">
      <c r="A13" s="145" t="s">
        <v>0</v>
      </c>
      <c r="B13" s="136" t="s">
        <v>84</v>
      </c>
      <c r="C13" s="136" t="s">
        <v>210</v>
      </c>
      <c r="D13" s="136" t="s">
        <v>211</v>
      </c>
      <c r="E13" s="136" t="s">
        <v>224</v>
      </c>
      <c r="F13" s="136" t="s">
        <v>105</v>
      </c>
      <c r="G13" s="136" t="s">
        <v>102</v>
      </c>
      <c r="H13" s="129" t="s">
        <v>51</v>
      </c>
    </row>
    <row r="14" spans="1:8" ht="39.75" customHeight="1">
      <c r="A14" s="134" t="s">
        <v>158</v>
      </c>
      <c r="B14" s="138">
        <v>20428</v>
      </c>
      <c r="C14" s="146">
        <v>2012</v>
      </c>
      <c r="D14" s="81"/>
      <c r="E14" s="146"/>
      <c r="F14" s="146"/>
      <c r="G14" s="140"/>
      <c r="H14" s="135">
        <f>SUM(B14:G14)</f>
        <v>22440</v>
      </c>
    </row>
    <row r="15" spans="1:8" ht="39.75" customHeight="1" thickBot="1">
      <c r="A15" s="134" t="s">
        <v>50</v>
      </c>
      <c r="B15" s="142">
        <v>6337</v>
      </c>
      <c r="C15" s="147"/>
      <c r="D15" s="147"/>
      <c r="E15" s="147"/>
      <c r="F15" s="147"/>
      <c r="G15" s="144"/>
      <c r="H15" s="135">
        <f>SUM(B15:G15)</f>
        <v>6337</v>
      </c>
    </row>
    <row r="16" spans="1:8" ht="43.5" thickBot="1">
      <c r="A16" s="132" t="s">
        <v>209</v>
      </c>
      <c r="B16" s="137">
        <f>SUM(B14:B15)</f>
        <v>26765</v>
      </c>
      <c r="C16" s="137">
        <f aca="true" t="shared" si="0" ref="C16:H16">SUM(C14:C15)</f>
        <v>2012</v>
      </c>
      <c r="D16" s="137">
        <f t="shared" si="0"/>
        <v>0</v>
      </c>
      <c r="E16" s="137">
        <f t="shared" si="0"/>
        <v>0</v>
      </c>
      <c r="F16" s="137">
        <f t="shared" si="0"/>
        <v>0</v>
      </c>
      <c r="G16" s="137">
        <f t="shared" si="0"/>
        <v>0</v>
      </c>
      <c r="H16" s="133">
        <f t="shared" si="0"/>
        <v>28777</v>
      </c>
    </row>
    <row r="17" ht="15.75">
      <c r="A17" s="2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 3/E. sz. melléklet a 16/2009. (IX. 16.) sz. rendelethez&amp;R&amp;8"3/E. sz. melléklet 2/2009. (III. 05.) sz. rendelethez"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5" sqref="B5"/>
    </sheetView>
  </sheetViews>
  <sheetFormatPr defaultColWidth="9.140625" defaultRowHeight="12.75"/>
  <cols>
    <col min="1" max="1" width="38.8515625" style="32" customWidth="1"/>
    <col min="2" max="2" width="16.57421875" style="30" customWidth="1"/>
    <col min="3" max="3" width="21.140625" style="30" customWidth="1"/>
    <col min="4" max="4" width="18.57421875" style="30" customWidth="1"/>
    <col min="5" max="5" width="17.7109375" style="30" customWidth="1"/>
    <col min="6" max="6" width="16.7109375" style="30" customWidth="1"/>
    <col min="7" max="16384" width="9.140625" style="30" customWidth="1"/>
  </cols>
  <sheetData>
    <row r="1" spans="1:6" ht="15.75">
      <c r="A1" s="190"/>
      <c r="B1" s="215"/>
      <c r="C1" s="215"/>
      <c r="D1" s="215"/>
      <c r="E1" s="215"/>
      <c r="F1" s="215"/>
    </row>
    <row r="2" spans="1:6" ht="15.75">
      <c r="A2" s="190" t="s">
        <v>206</v>
      </c>
      <c r="B2" s="215"/>
      <c r="C2" s="215"/>
      <c r="D2" s="215"/>
      <c r="E2" s="215"/>
      <c r="F2" s="215"/>
    </row>
    <row r="3" spans="1:6" ht="15.75" thickBot="1">
      <c r="A3" s="33"/>
      <c r="F3" s="37" t="s">
        <v>44</v>
      </c>
    </row>
    <row r="4" spans="1:6" ht="15.75" customHeight="1" thickTop="1">
      <c r="A4" s="189" t="s">
        <v>111</v>
      </c>
      <c r="B4" s="31" t="s">
        <v>131</v>
      </c>
      <c r="C4" s="31" t="s">
        <v>135</v>
      </c>
      <c r="D4" s="211" t="s">
        <v>112</v>
      </c>
      <c r="E4" s="213" t="s">
        <v>51</v>
      </c>
      <c r="F4"/>
    </row>
    <row r="5" spans="1:6" ht="15.75" customHeight="1" thickBot="1">
      <c r="A5" s="210"/>
      <c r="B5" s="19"/>
      <c r="C5" s="54" t="s">
        <v>132</v>
      </c>
      <c r="D5" s="212"/>
      <c r="E5" s="214"/>
      <c r="F5"/>
    </row>
    <row r="6" spans="1:6" ht="12" customHeight="1">
      <c r="A6" s="58" t="s">
        <v>113</v>
      </c>
      <c r="B6" s="55">
        <v>4514</v>
      </c>
      <c r="C6" s="51">
        <v>1261</v>
      </c>
      <c r="D6" s="52">
        <v>5177</v>
      </c>
      <c r="E6" s="53">
        <f aca="true" t="shared" si="0" ref="E6:E36">SUM(B6:D6)</f>
        <v>10952</v>
      </c>
      <c r="F6"/>
    </row>
    <row r="7" spans="1:6" ht="12" customHeight="1">
      <c r="A7" s="59" t="s">
        <v>34</v>
      </c>
      <c r="B7" s="56"/>
      <c r="C7" s="45"/>
      <c r="D7" s="47">
        <v>385</v>
      </c>
      <c r="E7" s="49">
        <f t="shared" si="0"/>
        <v>385</v>
      </c>
      <c r="F7"/>
    </row>
    <row r="8" spans="1:6" ht="12" customHeight="1">
      <c r="A8" s="59" t="s">
        <v>114</v>
      </c>
      <c r="B8" s="56"/>
      <c r="C8" s="45"/>
      <c r="D8" s="47">
        <v>24764</v>
      </c>
      <c r="E8" s="49">
        <f t="shared" si="0"/>
        <v>24764</v>
      </c>
      <c r="F8"/>
    </row>
    <row r="9" spans="1:6" ht="12" customHeight="1">
      <c r="A9" s="59" t="s">
        <v>115</v>
      </c>
      <c r="B9" s="56">
        <v>9335</v>
      </c>
      <c r="C9" s="45">
        <v>2559</v>
      </c>
      <c r="D9" s="47">
        <v>13862</v>
      </c>
      <c r="E9" s="49">
        <f t="shared" si="0"/>
        <v>25756</v>
      </c>
      <c r="F9"/>
    </row>
    <row r="10" spans="1:6" ht="12" customHeight="1">
      <c r="A10" s="59" t="s">
        <v>42</v>
      </c>
      <c r="B10" s="56"/>
      <c r="C10" s="45"/>
      <c r="D10" s="47">
        <v>4320</v>
      </c>
      <c r="E10" s="49">
        <f t="shared" si="0"/>
        <v>4320</v>
      </c>
      <c r="F10"/>
    </row>
    <row r="11" spans="1:6" ht="12" customHeight="1">
      <c r="A11" s="59" t="s">
        <v>91</v>
      </c>
      <c r="B11" s="56"/>
      <c r="C11" s="45"/>
      <c r="D11" s="47">
        <v>20000</v>
      </c>
      <c r="E11" s="49">
        <f t="shared" si="0"/>
        <v>20000</v>
      </c>
      <c r="F11"/>
    </row>
    <row r="12" spans="1:6" ht="12" customHeight="1">
      <c r="A12" s="59" t="s">
        <v>116</v>
      </c>
      <c r="B12" s="56"/>
      <c r="C12" s="45"/>
      <c r="D12" s="47">
        <v>3924</v>
      </c>
      <c r="E12" s="49">
        <f t="shared" si="0"/>
        <v>3924</v>
      </c>
      <c r="F12"/>
    </row>
    <row r="13" spans="1:6" ht="12" customHeight="1">
      <c r="A13" s="59" t="s">
        <v>117</v>
      </c>
      <c r="B13" s="56"/>
      <c r="C13" s="45"/>
      <c r="D13" s="47">
        <v>1096</v>
      </c>
      <c r="E13" s="49">
        <f t="shared" si="0"/>
        <v>1096</v>
      </c>
      <c r="F13"/>
    </row>
    <row r="14" spans="1:6" ht="12" customHeight="1">
      <c r="A14" s="59" t="s">
        <v>93</v>
      </c>
      <c r="B14" s="56">
        <v>8724</v>
      </c>
      <c r="C14" s="45">
        <v>1677</v>
      </c>
      <c r="D14" s="47">
        <v>540</v>
      </c>
      <c r="E14" s="49">
        <f t="shared" si="0"/>
        <v>10941</v>
      </c>
      <c r="F14"/>
    </row>
    <row r="15" spans="1:6" ht="12" customHeight="1">
      <c r="A15" s="59" t="s">
        <v>118</v>
      </c>
      <c r="B15" s="56">
        <v>84195</v>
      </c>
      <c r="C15" s="45">
        <v>23494</v>
      </c>
      <c r="D15" s="47">
        <v>45827</v>
      </c>
      <c r="E15" s="49">
        <f t="shared" si="0"/>
        <v>153516</v>
      </c>
      <c r="F15"/>
    </row>
    <row r="16" spans="1:6" ht="12" customHeight="1">
      <c r="A16" s="59" t="s">
        <v>245</v>
      </c>
      <c r="B16" s="56"/>
      <c r="C16" s="45"/>
      <c r="D16" s="47">
        <v>538</v>
      </c>
      <c r="E16" s="49">
        <f t="shared" si="0"/>
        <v>538</v>
      </c>
      <c r="F16"/>
    </row>
    <row r="17" spans="1:6" ht="12" customHeight="1">
      <c r="A17" s="59" t="s">
        <v>238</v>
      </c>
      <c r="B17" s="56">
        <v>360</v>
      </c>
      <c r="C17" s="45">
        <v>115</v>
      </c>
      <c r="D17" s="47">
        <v>361</v>
      </c>
      <c r="E17" s="49">
        <f t="shared" si="0"/>
        <v>836</v>
      </c>
      <c r="F17"/>
    </row>
    <row r="18" spans="1:6" ht="12" customHeight="1">
      <c r="A18" s="59" t="s">
        <v>119</v>
      </c>
      <c r="B18" s="56"/>
      <c r="C18" s="45"/>
      <c r="D18" s="47">
        <v>1438</v>
      </c>
      <c r="E18" s="49">
        <f t="shared" si="0"/>
        <v>1438</v>
      </c>
      <c r="F18"/>
    </row>
    <row r="19" spans="1:6" ht="12" customHeight="1">
      <c r="A19" s="59" t="s">
        <v>120</v>
      </c>
      <c r="B19" s="56"/>
      <c r="C19" s="45"/>
      <c r="D19" s="47">
        <v>600</v>
      </c>
      <c r="E19" s="49">
        <f t="shared" si="0"/>
        <v>600</v>
      </c>
      <c r="F19"/>
    </row>
    <row r="20" spans="1:6" ht="12" customHeight="1">
      <c r="A20" s="59" t="s">
        <v>121</v>
      </c>
      <c r="B20" s="56"/>
      <c r="C20" s="45"/>
      <c r="D20" s="47">
        <v>9338</v>
      </c>
      <c r="E20" s="49">
        <f t="shared" si="0"/>
        <v>9338</v>
      </c>
      <c r="F20"/>
    </row>
    <row r="21" spans="1:6" ht="12" customHeight="1">
      <c r="A21" s="59" t="s">
        <v>122</v>
      </c>
      <c r="B21" s="56">
        <v>71071</v>
      </c>
      <c r="C21" s="45">
        <v>21135</v>
      </c>
      <c r="D21" s="47">
        <v>16223</v>
      </c>
      <c r="E21" s="49">
        <f t="shared" si="0"/>
        <v>108429</v>
      </c>
      <c r="F21"/>
    </row>
    <row r="22" spans="1:6" ht="12" customHeight="1">
      <c r="A22" s="59" t="s">
        <v>46</v>
      </c>
      <c r="B22" s="56">
        <v>118153</v>
      </c>
      <c r="C22" s="45">
        <v>35119</v>
      </c>
      <c r="D22" s="47">
        <v>28232</v>
      </c>
      <c r="E22" s="49">
        <f t="shared" si="0"/>
        <v>181504</v>
      </c>
      <c r="F22"/>
    </row>
    <row r="23" spans="1:6" ht="12" customHeight="1">
      <c r="A23" s="59" t="s">
        <v>123</v>
      </c>
      <c r="B23" s="56">
        <v>10700</v>
      </c>
      <c r="C23" s="45">
        <v>3143</v>
      </c>
      <c r="D23" s="47">
        <v>240</v>
      </c>
      <c r="E23" s="49">
        <f t="shared" si="0"/>
        <v>14083</v>
      </c>
      <c r="F23"/>
    </row>
    <row r="24" spans="1:6" ht="12" customHeight="1">
      <c r="A24" s="59" t="s">
        <v>48</v>
      </c>
      <c r="B24" s="56"/>
      <c r="C24" s="45"/>
      <c r="D24" s="47">
        <v>5954</v>
      </c>
      <c r="E24" s="49">
        <f t="shared" si="0"/>
        <v>5954</v>
      </c>
      <c r="F24"/>
    </row>
    <row r="25" spans="1:6" ht="12" customHeight="1">
      <c r="A25" s="59" t="s">
        <v>109</v>
      </c>
      <c r="B25" s="56"/>
      <c r="C25" s="45"/>
      <c r="D25" s="47">
        <v>792</v>
      </c>
      <c r="E25" s="49">
        <f t="shared" si="0"/>
        <v>792</v>
      </c>
      <c r="F25"/>
    </row>
    <row r="26" spans="1:6" ht="12" customHeight="1">
      <c r="A26" s="59" t="s">
        <v>49</v>
      </c>
      <c r="B26" s="56">
        <v>5920</v>
      </c>
      <c r="C26" s="45">
        <v>1806</v>
      </c>
      <c r="D26" s="47">
        <v>1580</v>
      </c>
      <c r="E26" s="49">
        <f t="shared" si="0"/>
        <v>9306</v>
      </c>
      <c r="F26"/>
    </row>
    <row r="27" spans="1:6" ht="12" customHeight="1">
      <c r="A27" s="59" t="s">
        <v>124</v>
      </c>
      <c r="B27" s="56">
        <v>800</v>
      </c>
      <c r="C27" s="45">
        <v>260</v>
      </c>
      <c r="D27" s="47">
        <v>520</v>
      </c>
      <c r="E27" s="49">
        <f t="shared" si="0"/>
        <v>1580</v>
      </c>
      <c r="F27"/>
    </row>
    <row r="28" spans="1:6" ht="12" customHeight="1">
      <c r="A28" s="59" t="s">
        <v>125</v>
      </c>
      <c r="B28" s="56">
        <v>74</v>
      </c>
      <c r="C28" s="45">
        <v>21</v>
      </c>
      <c r="D28" s="47"/>
      <c r="E28" s="49">
        <f t="shared" si="0"/>
        <v>95</v>
      </c>
      <c r="F28"/>
    </row>
    <row r="29" spans="1:6" ht="12" customHeight="1">
      <c r="A29" s="59" t="s">
        <v>73</v>
      </c>
      <c r="B29" s="56">
        <v>240</v>
      </c>
      <c r="C29" s="45">
        <v>0</v>
      </c>
      <c r="D29" s="47"/>
      <c r="E29" s="49">
        <f t="shared" si="0"/>
        <v>240</v>
      </c>
      <c r="F29"/>
    </row>
    <row r="30" spans="1:6" ht="12" customHeight="1">
      <c r="A30" s="59" t="s">
        <v>246</v>
      </c>
      <c r="B30" s="56"/>
      <c r="C30" s="45">
        <v>1621</v>
      </c>
      <c r="D30" s="47">
        <v>240</v>
      </c>
      <c r="E30" s="49">
        <f t="shared" si="0"/>
        <v>1861</v>
      </c>
      <c r="F30"/>
    </row>
    <row r="31" spans="1:6" ht="12" customHeight="1">
      <c r="A31" s="59" t="s">
        <v>136</v>
      </c>
      <c r="B31" s="56"/>
      <c r="C31" s="45"/>
      <c r="D31" s="47">
        <v>420</v>
      </c>
      <c r="E31" s="49">
        <f t="shared" si="0"/>
        <v>420</v>
      </c>
      <c r="F31"/>
    </row>
    <row r="32" spans="1:6" ht="12" customHeight="1">
      <c r="A32" s="59" t="s">
        <v>126</v>
      </c>
      <c r="B32" s="56"/>
      <c r="C32" s="45"/>
      <c r="D32" s="47">
        <v>16705</v>
      </c>
      <c r="E32" s="49">
        <f t="shared" si="0"/>
        <v>16705</v>
      </c>
      <c r="F32"/>
    </row>
    <row r="33" spans="1:6" ht="12" customHeight="1">
      <c r="A33" s="59" t="s">
        <v>127</v>
      </c>
      <c r="B33" s="56">
        <v>6086</v>
      </c>
      <c r="C33" s="45">
        <v>1702</v>
      </c>
      <c r="D33" s="47">
        <v>12640</v>
      </c>
      <c r="E33" s="49">
        <f t="shared" si="0"/>
        <v>20428</v>
      </c>
      <c r="F33"/>
    </row>
    <row r="34" spans="1:6" ht="12" customHeight="1">
      <c r="A34" s="59" t="s">
        <v>128</v>
      </c>
      <c r="B34" s="56">
        <v>3250</v>
      </c>
      <c r="C34" s="45">
        <v>926</v>
      </c>
      <c r="D34" s="47">
        <v>2161</v>
      </c>
      <c r="E34" s="49">
        <f t="shared" si="0"/>
        <v>6337</v>
      </c>
      <c r="F34"/>
    </row>
    <row r="35" spans="1:6" ht="12" customHeight="1">
      <c r="A35" s="59" t="s">
        <v>47</v>
      </c>
      <c r="B35" s="56"/>
      <c r="C35" s="45"/>
      <c r="D35" s="47">
        <v>600</v>
      </c>
      <c r="E35" s="49">
        <f t="shared" si="0"/>
        <v>600</v>
      </c>
      <c r="F35"/>
    </row>
    <row r="36" spans="1:6" ht="12" customHeight="1" thickBot="1">
      <c r="A36" s="60" t="s">
        <v>129</v>
      </c>
      <c r="B36" s="57"/>
      <c r="C36" s="46"/>
      <c r="D36" s="48">
        <v>156</v>
      </c>
      <c r="E36" s="50">
        <f t="shared" si="0"/>
        <v>156</v>
      </c>
      <c r="F36"/>
    </row>
    <row r="37" spans="1:6" ht="13.5" customHeight="1" thickBot="1">
      <c r="A37" s="34" t="s">
        <v>130</v>
      </c>
      <c r="B37" s="36">
        <f>SUM(B6:B36)</f>
        <v>323422</v>
      </c>
      <c r="C37" s="36">
        <f>SUM(C6:C36)</f>
        <v>94839</v>
      </c>
      <c r="D37" s="36">
        <f>SUM(D6:D36)</f>
        <v>218633</v>
      </c>
      <c r="E37" s="36">
        <f>SUM(E6:E36)</f>
        <v>636894</v>
      </c>
      <c r="F37"/>
    </row>
    <row r="38" ht="15" thickTop="1">
      <c r="F38"/>
    </row>
  </sheetData>
  <mergeCells count="5">
    <mergeCell ref="A4:A5"/>
    <mergeCell ref="D4:D5"/>
    <mergeCell ref="E4:E5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&amp;L&amp;8 4. sz. melléklet a 16/2009. (IX. 16.) sz. rendelethez&amp;R&amp;8"4. sz. melléklet 2/2009. (III. 05.) sz. rendelethez"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36" sqref="A36"/>
    </sheetView>
  </sheetViews>
  <sheetFormatPr defaultColWidth="9.140625" defaultRowHeight="12" customHeight="1"/>
  <cols>
    <col min="1" max="1" width="29.140625" style="61" customWidth="1"/>
    <col min="2" max="2" width="13.140625" style="61" customWidth="1"/>
    <col min="3" max="3" width="29.140625" style="61" customWidth="1"/>
    <col min="4" max="4" width="13.140625" style="61" customWidth="1"/>
    <col min="5" max="15" width="7.7109375" style="61" customWidth="1"/>
    <col min="16" max="16384" width="9.140625" style="61" customWidth="1"/>
  </cols>
  <sheetData>
    <row r="1" spans="1:15" ht="12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2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2" customHeight="1"/>
    <row r="4" ht="12" customHeight="1"/>
    <row r="5" ht="12" customHeight="1"/>
    <row r="6" ht="12" customHeight="1"/>
    <row r="9" spans="1:4" ht="12" customHeight="1">
      <c r="A9" s="216" t="s">
        <v>384</v>
      </c>
      <c r="B9" s="217"/>
      <c r="C9" s="217"/>
      <c r="D9" s="217"/>
    </row>
    <row r="10" spans="1:4" ht="12" customHeight="1">
      <c r="A10" s="217"/>
      <c r="B10" s="217"/>
      <c r="C10" s="217"/>
      <c r="D10" s="217"/>
    </row>
    <row r="11" spans="1:4" ht="12" customHeight="1">
      <c r="A11" s="166"/>
      <c r="B11" s="166"/>
      <c r="C11" s="166"/>
      <c r="D11" s="166"/>
    </row>
    <row r="12" spans="1:4" ht="12" customHeight="1">
      <c r="A12" s="166"/>
      <c r="B12" s="166"/>
      <c r="C12" s="166"/>
      <c r="D12" s="166"/>
    </row>
    <row r="13" spans="1:4" ht="12" customHeight="1">
      <c r="A13" s="166"/>
      <c r="B13" s="166"/>
      <c r="C13" s="166"/>
      <c r="D13" s="166"/>
    </row>
    <row r="14" spans="1:4" ht="12" customHeight="1">
      <c r="A14"/>
      <c r="B14"/>
      <c r="C14"/>
      <c r="D14" s="12" t="s">
        <v>385</v>
      </c>
    </row>
    <row r="15" spans="1:4" ht="12" customHeight="1">
      <c r="A15" s="218" t="s">
        <v>0</v>
      </c>
      <c r="B15" s="218" t="s">
        <v>386</v>
      </c>
      <c r="C15" s="220" t="s">
        <v>0</v>
      </c>
      <c r="D15" s="218" t="s">
        <v>387</v>
      </c>
    </row>
    <row r="16" spans="1:4" ht="12" customHeight="1">
      <c r="A16" s="219"/>
      <c r="B16" s="181"/>
      <c r="C16" s="221"/>
      <c r="D16" s="219"/>
    </row>
    <row r="17" spans="1:4" ht="12" customHeight="1">
      <c r="A17" t="s">
        <v>133</v>
      </c>
      <c r="B17" s="167">
        <v>72199</v>
      </c>
      <c r="C17" s="168" t="s">
        <v>389</v>
      </c>
      <c r="D17" s="167">
        <v>335873</v>
      </c>
    </row>
    <row r="18" spans="1:4" ht="12" customHeight="1">
      <c r="A18" t="s">
        <v>388</v>
      </c>
      <c r="B18" s="167">
        <v>464500</v>
      </c>
      <c r="C18" s="168" t="s">
        <v>399</v>
      </c>
      <c r="D18" s="167">
        <v>135333</v>
      </c>
    </row>
    <row r="19" spans="1:4" ht="12" customHeight="1">
      <c r="A19" t="s">
        <v>390</v>
      </c>
      <c r="B19" s="167">
        <v>79027</v>
      </c>
      <c r="C19" s="168" t="s">
        <v>400</v>
      </c>
      <c r="D19" s="167">
        <v>235159</v>
      </c>
    </row>
    <row r="20" spans="1:4" ht="12" customHeight="1">
      <c r="A20" t="s">
        <v>392</v>
      </c>
      <c r="B20" s="167">
        <v>183839</v>
      </c>
      <c r="C20" s="168" t="s">
        <v>401</v>
      </c>
      <c r="D20" s="167">
        <v>28777</v>
      </c>
    </row>
    <row r="21" spans="1:4" ht="12" customHeight="1">
      <c r="A21" t="s">
        <v>393</v>
      </c>
      <c r="B21" s="167">
        <v>27578</v>
      </c>
      <c r="C21" s="168" t="s">
        <v>391</v>
      </c>
      <c r="D21" s="167">
        <v>608</v>
      </c>
    </row>
    <row r="22" spans="1:4" ht="12" customHeight="1">
      <c r="A22" t="s">
        <v>394</v>
      </c>
      <c r="B22" s="167">
        <v>5325</v>
      </c>
      <c r="C22" s="168" t="s">
        <v>402</v>
      </c>
      <c r="D22" s="167">
        <v>323200</v>
      </c>
    </row>
    <row r="23" spans="1:4" ht="12" customHeight="1">
      <c r="A23" t="s">
        <v>395</v>
      </c>
      <c r="B23" s="167">
        <v>14645</v>
      </c>
      <c r="C23" s="168"/>
      <c r="D23" s="167"/>
    </row>
    <row r="24" spans="1:4" ht="12" customHeight="1">
      <c r="A24" t="s">
        <v>396</v>
      </c>
      <c r="B24" s="167">
        <v>211837</v>
      </c>
      <c r="C24" s="168"/>
      <c r="D24" s="167"/>
    </row>
    <row r="25" spans="1:4" ht="12" customHeight="1">
      <c r="A25" s="169" t="s">
        <v>397</v>
      </c>
      <c r="B25" s="170">
        <f>SUM(B17:B24)</f>
        <v>1058950</v>
      </c>
      <c r="C25" s="171" t="s">
        <v>398</v>
      </c>
      <c r="D25" s="170">
        <f>SUM(D17:D24)</f>
        <v>1058950</v>
      </c>
    </row>
  </sheetData>
  <mergeCells count="5">
    <mergeCell ref="A9:D10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 5. sz. melléklet a 16/2009. (IX. 16.) sz. rendelethez&amp;R&amp;8"12. sz. melléklet 2/2009. (III. 05.) sz.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M41" sqref="M41"/>
    </sheetView>
  </sheetViews>
  <sheetFormatPr defaultColWidth="9.140625" defaultRowHeight="12.75"/>
  <cols>
    <col min="7" max="7" width="10.140625" style="0" customWidth="1"/>
  </cols>
  <sheetData>
    <row r="1" spans="1:9" ht="15.75">
      <c r="A1" s="190"/>
      <c r="B1" s="191"/>
      <c r="C1" s="191"/>
      <c r="D1" s="191"/>
      <c r="E1" s="191"/>
      <c r="F1" s="191"/>
      <c r="G1" s="191"/>
      <c r="H1" s="191"/>
      <c r="I1" s="191"/>
    </row>
    <row r="2" ht="15.75">
      <c r="A2" s="1"/>
    </row>
    <row r="3" spans="1:9" ht="15.75">
      <c r="A3" s="190" t="s">
        <v>201</v>
      </c>
      <c r="B3" s="191"/>
      <c r="C3" s="191"/>
      <c r="D3" s="191"/>
      <c r="E3" s="191"/>
      <c r="F3" s="191"/>
      <c r="G3" s="191"/>
      <c r="H3" s="191"/>
      <c r="I3" s="191"/>
    </row>
    <row r="4" spans="1:5" ht="15.75">
      <c r="A4" s="3"/>
      <c r="E4" s="38" t="s">
        <v>51</v>
      </c>
    </row>
    <row r="5" spans="1:8" ht="15.75">
      <c r="A5" s="3"/>
      <c r="H5" s="38" t="s">
        <v>153</v>
      </c>
    </row>
    <row r="6" spans="1:11" ht="44.25" customHeight="1">
      <c r="A6" s="204" t="s">
        <v>0</v>
      </c>
      <c r="B6" s="196"/>
      <c r="G6" s="173" t="s">
        <v>408</v>
      </c>
      <c r="I6" s="174" t="s">
        <v>406</v>
      </c>
      <c r="K6" s="2"/>
    </row>
    <row r="7" ht="15.75">
      <c r="A7" s="42" t="s">
        <v>1</v>
      </c>
    </row>
    <row r="8" spans="1:9" ht="15.75">
      <c r="A8" s="199" t="s">
        <v>2</v>
      </c>
      <c r="B8" s="200"/>
      <c r="C8" s="200"/>
      <c r="D8" s="200"/>
      <c r="G8">
        <v>67084</v>
      </c>
      <c r="I8">
        <v>72199</v>
      </c>
    </row>
    <row r="9" spans="1:9" ht="15.75">
      <c r="A9" s="199" t="s">
        <v>3</v>
      </c>
      <c r="B9" s="200"/>
      <c r="C9" s="200"/>
      <c r="D9" s="200"/>
      <c r="G9">
        <v>52000</v>
      </c>
      <c r="I9">
        <v>52000</v>
      </c>
    </row>
    <row r="10" spans="1:9" ht="15.75">
      <c r="A10" s="199" t="s">
        <v>4</v>
      </c>
      <c r="B10" s="200"/>
      <c r="C10" s="200"/>
      <c r="D10" s="200"/>
      <c r="G10">
        <v>400000</v>
      </c>
      <c r="I10">
        <v>400000</v>
      </c>
    </row>
    <row r="11" spans="1:9" ht="15.75">
      <c r="A11" s="199" t="s">
        <v>159</v>
      </c>
      <c r="B11" s="200"/>
      <c r="C11" s="200"/>
      <c r="D11" s="200"/>
      <c r="G11">
        <v>4000</v>
      </c>
      <c r="I11">
        <v>4000</v>
      </c>
    </row>
    <row r="12" spans="1:9" ht="15.75">
      <c r="A12" s="199" t="s">
        <v>160</v>
      </c>
      <c r="B12" s="200"/>
      <c r="C12" s="200"/>
      <c r="D12" s="200"/>
      <c r="G12">
        <v>7500</v>
      </c>
      <c r="I12">
        <v>7500</v>
      </c>
    </row>
    <row r="13" spans="1:9" ht="15.75">
      <c r="A13" s="199" t="s">
        <v>5</v>
      </c>
      <c r="B13" s="200"/>
      <c r="C13" s="200"/>
      <c r="D13" s="200"/>
      <c r="G13">
        <v>85000</v>
      </c>
      <c r="I13">
        <v>85000</v>
      </c>
    </row>
    <row r="14" spans="1:9" ht="15.75">
      <c r="A14" s="22" t="s">
        <v>212</v>
      </c>
      <c r="B14" s="5"/>
      <c r="C14" s="5"/>
      <c r="D14" s="5"/>
      <c r="G14">
        <v>1000</v>
      </c>
      <c r="I14">
        <v>1000</v>
      </c>
    </row>
    <row r="15" spans="1:9" ht="15.75">
      <c r="A15" s="199" t="s">
        <v>6</v>
      </c>
      <c r="B15" s="200"/>
      <c r="C15" s="200"/>
      <c r="D15" s="200"/>
      <c r="G15">
        <v>9690</v>
      </c>
      <c r="I15">
        <v>9690</v>
      </c>
    </row>
    <row r="16" spans="1:9" ht="15.75">
      <c r="A16" s="193" t="s">
        <v>7</v>
      </c>
      <c r="B16" s="193"/>
      <c r="C16" s="193"/>
      <c r="D16" s="193"/>
      <c r="E16" s="6"/>
      <c r="F16" s="6"/>
      <c r="G16" s="6">
        <v>70752</v>
      </c>
      <c r="H16" s="6"/>
      <c r="I16" s="6">
        <v>70752</v>
      </c>
    </row>
    <row r="17" spans="1:9" ht="15.75">
      <c r="A17" s="2" t="s">
        <v>19</v>
      </c>
      <c r="D17" s="2"/>
      <c r="G17">
        <f>SUM(G8:G16)</f>
        <v>697026</v>
      </c>
      <c r="I17">
        <f>SUM(I8:I16)</f>
        <v>702141</v>
      </c>
    </row>
    <row r="18" spans="1:4" ht="15.75">
      <c r="A18" s="2"/>
      <c r="D18" s="2"/>
    </row>
    <row r="19" ht="15.75">
      <c r="A19" s="42" t="s">
        <v>8</v>
      </c>
    </row>
    <row r="20" spans="1:9" ht="15.75">
      <c r="A20" s="44" t="s">
        <v>228</v>
      </c>
      <c r="G20">
        <v>18630</v>
      </c>
      <c r="I20">
        <v>18630</v>
      </c>
    </row>
    <row r="21" spans="1:9" ht="15.75">
      <c r="A21" s="44" t="s">
        <v>229</v>
      </c>
      <c r="G21">
        <v>3500</v>
      </c>
      <c r="I21">
        <v>3500</v>
      </c>
    </row>
    <row r="22" spans="1:9" ht="15.75">
      <c r="A22" s="199" t="s">
        <v>9</v>
      </c>
      <c r="B22" s="200"/>
      <c r="C22" s="200"/>
      <c r="D22" s="200"/>
      <c r="E22" s="200"/>
      <c r="G22">
        <v>7000</v>
      </c>
      <c r="I22">
        <v>7000</v>
      </c>
    </row>
    <row r="23" spans="1:9" ht="15.75">
      <c r="A23" s="199" t="s">
        <v>10</v>
      </c>
      <c r="B23" s="200"/>
      <c r="C23" s="200"/>
      <c r="D23" s="200"/>
      <c r="E23" s="200"/>
      <c r="G23">
        <v>3000</v>
      </c>
      <c r="I23">
        <v>3000</v>
      </c>
    </row>
    <row r="24" spans="1:9" ht="15.75">
      <c r="A24" s="197" t="s">
        <v>161</v>
      </c>
      <c r="B24" s="201"/>
      <c r="C24" s="201"/>
      <c r="D24" s="201"/>
      <c r="E24" s="201"/>
      <c r="G24">
        <v>8280</v>
      </c>
      <c r="I24">
        <v>8280</v>
      </c>
    </row>
    <row r="25" spans="1:9" ht="15.75">
      <c r="A25" s="41" t="s">
        <v>213</v>
      </c>
      <c r="B25" s="73"/>
      <c r="C25" s="73"/>
      <c r="D25" s="73"/>
      <c r="E25" s="73"/>
      <c r="G25">
        <v>4000</v>
      </c>
      <c r="I25">
        <v>4000</v>
      </c>
    </row>
    <row r="26" spans="1:9" ht="15.75">
      <c r="A26" s="41" t="s">
        <v>234</v>
      </c>
      <c r="B26" s="73"/>
      <c r="C26" s="73"/>
      <c r="D26" s="73"/>
      <c r="E26" s="73"/>
      <c r="I26">
        <v>183</v>
      </c>
    </row>
    <row r="27" spans="1:9" ht="15.75">
      <c r="A27" s="41" t="s">
        <v>235</v>
      </c>
      <c r="B27" s="73"/>
      <c r="C27" s="73"/>
      <c r="D27" s="73"/>
      <c r="E27" s="73"/>
      <c r="I27">
        <v>836</v>
      </c>
    </row>
    <row r="28" spans="1:9" ht="15.75">
      <c r="A28" s="41" t="s">
        <v>236</v>
      </c>
      <c r="B28" s="73"/>
      <c r="C28" s="73"/>
      <c r="D28" s="73"/>
      <c r="E28" s="73"/>
      <c r="I28">
        <v>3626</v>
      </c>
    </row>
    <row r="29" spans="1:9" ht="15.75">
      <c r="A29" s="193" t="s">
        <v>230</v>
      </c>
      <c r="B29" s="194"/>
      <c r="C29" s="194"/>
      <c r="D29" s="194"/>
      <c r="E29" s="194"/>
      <c r="F29" s="7"/>
      <c r="G29" s="7">
        <v>40000</v>
      </c>
      <c r="H29" s="7"/>
      <c r="I29" s="7">
        <v>40000</v>
      </c>
    </row>
    <row r="30" spans="1:9" ht="15.75">
      <c r="A30" s="199" t="s">
        <v>11</v>
      </c>
      <c r="B30" s="200"/>
      <c r="C30" s="200"/>
      <c r="D30" s="200"/>
      <c r="E30" s="200"/>
      <c r="G30">
        <f>SUM(G20:G29)</f>
        <v>84410</v>
      </c>
      <c r="I30">
        <f>SUM(I20:I29)</f>
        <v>89055</v>
      </c>
    </row>
    <row r="31" ht="15.75">
      <c r="A31" s="4"/>
    </row>
    <row r="32" spans="1:5" ht="15.75">
      <c r="A32" s="195" t="s">
        <v>12</v>
      </c>
      <c r="B32" s="196"/>
      <c r="C32" s="196"/>
      <c r="D32" s="196"/>
      <c r="E32" s="196"/>
    </row>
    <row r="33" spans="1:9" ht="15.75">
      <c r="A33" s="2" t="s">
        <v>13</v>
      </c>
      <c r="B33" s="2"/>
      <c r="C33" s="2"/>
      <c r="G33">
        <v>29713</v>
      </c>
      <c r="I33">
        <v>15545</v>
      </c>
    </row>
    <row r="34" spans="1:9" ht="15.75">
      <c r="A34" s="2" t="s">
        <v>232</v>
      </c>
      <c r="B34" s="2"/>
      <c r="C34" s="2"/>
      <c r="G34">
        <v>154246</v>
      </c>
      <c r="I34">
        <v>168294</v>
      </c>
    </row>
    <row r="35" spans="1:9" ht="15.75">
      <c r="A35" s="2" t="s">
        <v>233</v>
      </c>
      <c r="B35" s="2"/>
      <c r="C35" s="2"/>
      <c r="I35">
        <v>27578</v>
      </c>
    </row>
    <row r="36" spans="1:9" ht="15.75">
      <c r="A36" s="2" t="s">
        <v>237</v>
      </c>
      <c r="B36" s="2"/>
      <c r="C36" s="2"/>
      <c r="I36">
        <v>4506</v>
      </c>
    </row>
    <row r="37" spans="1:9" ht="15.75">
      <c r="A37" s="8" t="s">
        <v>225</v>
      </c>
      <c r="B37" s="8"/>
      <c r="C37" s="8"/>
      <c r="D37" s="7"/>
      <c r="E37" s="7"/>
      <c r="F37" s="7"/>
      <c r="G37" s="7">
        <v>819</v>
      </c>
      <c r="H37" s="7"/>
      <c r="I37" s="7">
        <v>819</v>
      </c>
    </row>
    <row r="38" spans="1:9" ht="15.75">
      <c r="A38" s="197" t="s">
        <v>14</v>
      </c>
      <c r="B38" s="198"/>
      <c r="C38" s="198"/>
      <c r="D38" s="198"/>
      <c r="E38" s="198"/>
      <c r="G38">
        <f>SUM(G33:G37)</f>
        <v>184778</v>
      </c>
      <c r="I38">
        <f>SUM(I33:I37)</f>
        <v>216742</v>
      </c>
    </row>
    <row r="39" ht="15.75">
      <c r="A39" s="2"/>
    </row>
    <row r="40" spans="1:5" ht="15.75">
      <c r="A40" s="195" t="s">
        <v>15</v>
      </c>
      <c r="B40" s="196"/>
      <c r="C40" s="196"/>
      <c r="D40" s="196"/>
      <c r="E40" s="196"/>
    </row>
    <row r="41" spans="1:9" ht="15.75">
      <c r="A41" s="199" t="s">
        <v>162</v>
      </c>
      <c r="B41" s="200"/>
      <c r="C41" s="200"/>
      <c r="D41" s="200"/>
      <c r="E41" s="200"/>
      <c r="G41">
        <v>53115</v>
      </c>
      <c r="I41">
        <v>53115</v>
      </c>
    </row>
    <row r="42" spans="1:9" ht="15.75">
      <c r="A42" s="193" t="s">
        <v>16</v>
      </c>
      <c r="B42" s="194"/>
      <c r="C42" s="194"/>
      <c r="D42" s="194"/>
      <c r="E42" s="194"/>
      <c r="F42" s="7"/>
      <c r="G42" s="7">
        <v>-59088</v>
      </c>
      <c r="H42" s="7"/>
      <c r="I42" s="7">
        <v>-59088</v>
      </c>
    </row>
    <row r="43" spans="1:9" ht="15.75">
      <c r="A43" s="199" t="s">
        <v>17</v>
      </c>
      <c r="B43" s="200"/>
      <c r="C43" s="200"/>
      <c r="D43" s="200"/>
      <c r="E43" s="200"/>
      <c r="G43">
        <f>SUM(G41:G42)</f>
        <v>-5973</v>
      </c>
      <c r="I43">
        <f>SUM(I41:I42)</f>
        <v>-5973</v>
      </c>
    </row>
    <row r="44" ht="15.75">
      <c r="A44" s="2"/>
    </row>
    <row r="45" spans="1:9" ht="15.75">
      <c r="A45" s="116" t="s">
        <v>163</v>
      </c>
      <c r="B45" s="63"/>
      <c r="C45" s="63"/>
      <c r="D45" s="63"/>
      <c r="E45" s="63"/>
      <c r="F45" s="124"/>
      <c r="G45" s="124">
        <v>1300</v>
      </c>
      <c r="H45" s="124"/>
      <c r="I45" s="124">
        <v>1300</v>
      </c>
    </row>
    <row r="46" spans="1:9" ht="15.75">
      <c r="A46" s="125" t="s">
        <v>226</v>
      </c>
      <c r="B46" s="126"/>
      <c r="C46" s="126"/>
      <c r="D46" s="126"/>
      <c r="E46" s="126"/>
      <c r="F46" s="126"/>
      <c r="G46" s="127">
        <v>605000</v>
      </c>
      <c r="H46" s="126"/>
      <c r="I46" s="126">
        <v>605000</v>
      </c>
    </row>
    <row r="47" spans="1:9" ht="15.75">
      <c r="A47" s="202" t="s">
        <v>227</v>
      </c>
      <c r="B47" s="203"/>
      <c r="C47" s="203"/>
      <c r="D47" s="203"/>
      <c r="E47" s="203"/>
      <c r="F47" s="126"/>
      <c r="G47" s="126">
        <v>200000</v>
      </c>
      <c r="H47" s="126"/>
      <c r="I47" s="126">
        <v>211837</v>
      </c>
    </row>
    <row r="48" ht="15.75">
      <c r="A48" s="4"/>
    </row>
    <row r="49" spans="1:9" ht="16.5" thickBot="1">
      <c r="A49" s="9" t="s">
        <v>18</v>
      </c>
      <c r="B49" s="9"/>
      <c r="C49" s="10"/>
      <c r="D49" s="11"/>
      <c r="E49" s="11"/>
      <c r="F49" s="11"/>
      <c r="G49" s="175">
        <f>G47+G45+G43+G38+G30+G17+G46</f>
        <v>1766541</v>
      </c>
      <c r="H49" s="11"/>
      <c r="I49" s="175">
        <f>I47+I45+I43+I38+I30+I17+I46</f>
        <v>1820102</v>
      </c>
    </row>
    <row r="50" ht="16.5" thickTop="1">
      <c r="A50" s="4"/>
    </row>
    <row r="51" ht="15.75">
      <c r="A51" s="4"/>
    </row>
  </sheetData>
  <mergeCells count="23">
    <mergeCell ref="A9:D9"/>
    <mergeCell ref="A10:D10"/>
    <mergeCell ref="A13:D13"/>
    <mergeCell ref="A15:D15"/>
    <mergeCell ref="A11:D11"/>
    <mergeCell ref="A12:D12"/>
    <mergeCell ref="A1:I1"/>
    <mergeCell ref="A3:I3"/>
    <mergeCell ref="A6:B6"/>
    <mergeCell ref="A8:D8"/>
    <mergeCell ref="A47:E47"/>
    <mergeCell ref="A42:E42"/>
    <mergeCell ref="A43:E43"/>
    <mergeCell ref="A30:E30"/>
    <mergeCell ref="A40:E40"/>
    <mergeCell ref="A41:E41"/>
    <mergeCell ref="A29:E29"/>
    <mergeCell ref="A32:E32"/>
    <mergeCell ref="A38:E38"/>
    <mergeCell ref="A16:D16"/>
    <mergeCell ref="A22:E22"/>
    <mergeCell ref="A23:E23"/>
    <mergeCell ref="A24:E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 2. sz. melléklet a a 16/2009. (IX. 16.) sz. rendelethez&amp;R&amp;8"2. sz. melléklet a 2/2009. (III. 05.) sz.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11" sqref="E11"/>
    </sheetView>
  </sheetViews>
  <sheetFormatPr defaultColWidth="9.140625" defaultRowHeight="12.75"/>
  <cols>
    <col min="1" max="1" width="7.7109375" style="0" customWidth="1"/>
    <col min="2" max="2" width="11.28125" style="0" customWidth="1"/>
    <col min="4" max="4" width="7.7109375" style="0" customWidth="1"/>
    <col min="6" max="6" width="6.8515625" style="0" customWidth="1"/>
    <col min="7" max="7" width="7.00390625" style="0" customWidth="1"/>
  </cols>
  <sheetData>
    <row r="1" spans="1:10" ht="15.75">
      <c r="A1" s="205"/>
      <c r="B1" s="206"/>
      <c r="C1" s="206"/>
      <c r="D1" s="206"/>
      <c r="E1" s="206"/>
      <c r="F1" s="206"/>
      <c r="G1" s="206"/>
      <c r="H1" s="206"/>
      <c r="I1" s="206"/>
      <c r="J1" s="206"/>
    </row>
    <row r="3" spans="1:10" ht="15.75">
      <c r="A3" s="190" t="s">
        <v>33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ht="15.75">
      <c r="A4" s="190" t="s">
        <v>203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8.75">
      <c r="A5" s="207" t="s">
        <v>51</v>
      </c>
      <c r="B5" s="208"/>
      <c r="C5" s="208"/>
      <c r="D5" s="208"/>
      <c r="E5" s="208"/>
      <c r="F5" s="208"/>
      <c r="G5" s="208"/>
      <c r="H5" s="208"/>
      <c r="I5" s="208"/>
      <c r="J5" s="208"/>
    </row>
    <row r="8" spans="1:10" ht="16.5" thickBot="1">
      <c r="A8" s="13"/>
      <c r="J8" s="12" t="s">
        <v>20</v>
      </c>
    </row>
    <row r="9" spans="1:10" ht="42.75" customHeight="1" thickBot="1">
      <c r="A9" s="148" t="s">
        <v>148</v>
      </c>
      <c r="B9" s="150" t="s">
        <v>0</v>
      </c>
      <c r="C9" s="151" t="s">
        <v>22</v>
      </c>
      <c r="D9" s="150" t="s">
        <v>23</v>
      </c>
      <c r="E9" s="150" t="s">
        <v>32</v>
      </c>
      <c r="F9" s="150" t="s">
        <v>134</v>
      </c>
      <c r="G9" s="150" t="s">
        <v>219</v>
      </c>
      <c r="H9" s="150" t="s">
        <v>221</v>
      </c>
      <c r="I9" s="150" t="s">
        <v>24</v>
      </c>
      <c r="J9" s="149" t="s">
        <v>25</v>
      </c>
    </row>
    <row r="10" spans="1:10" ht="52.5" customHeight="1">
      <c r="A10" s="134" t="s">
        <v>26</v>
      </c>
      <c r="B10" s="153" t="s">
        <v>86</v>
      </c>
      <c r="C10" s="81">
        <f>'[1]2.B'!B20</f>
        <v>675841</v>
      </c>
      <c r="D10" s="81">
        <f>'2.B'!C20</f>
        <v>89055</v>
      </c>
      <c r="E10" s="81">
        <v>77621</v>
      </c>
      <c r="F10" s="81">
        <f>'[1]2.B'!E20</f>
        <v>-5973</v>
      </c>
      <c r="G10" s="81">
        <f>'[1]2.B'!F20</f>
        <v>1300</v>
      </c>
      <c r="H10" s="81">
        <f>'[1]2.B'!G20</f>
        <v>605000</v>
      </c>
      <c r="I10" s="140">
        <f>'[1]2.B'!H20</f>
        <v>211837</v>
      </c>
      <c r="J10" s="135">
        <f>SUM(C10:I10)</f>
        <v>1654681</v>
      </c>
    </row>
    <row r="11" spans="1:10" ht="39.75" customHeight="1">
      <c r="A11" s="134" t="s">
        <v>27</v>
      </c>
      <c r="B11" s="130" t="s">
        <v>28</v>
      </c>
      <c r="C11" s="39">
        <v>9600</v>
      </c>
      <c r="D11" s="39"/>
      <c r="E11" s="39">
        <v>48783</v>
      </c>
      <c r="F11" s="39"/>
      <c r="G11" s="39"/>
      <c r="H11" s="39"/>
      <c r="I11" s="131"/>
      <c r="J11" s="135">
        <f>SUM(C11:I11)</f>
        <v>58383</v>
      </c>
    </row>
    <row r="12" spans="1:10" ht="39.75" customHeight="1">
      <c r="A12" s="134" t="s">
        <v>29</v>
      </c>
      <c r="B12" s="130" t="s">
        <v>30</v>
      </c>
      <c r="C12" s="39">
        <v>16200</v>
      </c>
      <c r="D12" s="39"/>
      <c r="E12" s="39">
        <v>85151</v>
      </c>
      <c r="F12" s="39"/>
      <c r="G12" s="39"/>
      <c r="H12" s="39"/>
      <c r="I12" s="131"/>
      <c r="J12" s="135">
        <f>SUM(C12:I12)</f>
        <v>101351</v>
      </c>
    </row>
    <row r="13" spans="1:10" ht="48" customHeight="1" thickBot="1">
      <c r="A13" s="134" t="s">
        <v>31</v>
      </c>
      <c r="B13" s="154" t="s">
        <v>220</v>
      </c>
      <c r="C13" s="40">
        <v>500</v>
      </c>
      <c r="D13" s="40"/>
      <c r="E13" s="40">
        <v>5187</v>
      </c>
      <c r="F13" s="40"/>
      <c r="G13" s="40"/>
      <c r="H13" s="40"/>
      <c r="I13" s="144"/>
      <c r="J13" s="135">
        <f>SUM(C13:I13)</f>
        <v>5687</v>
      </c>
    </row>
    <row r="14" spans="1:10" ht="48.75" customHeight="1" thickBot="1">
      <c r="A14" s="132"/>
      <c r="B14" s="152" t="s">
        <v>18</v>
      </c>
      <c r="C14" s="137">
        <f aca="true" t="shared" si="0" ref="C14:J14">SUM(C10:C13)</f>
        <v>702141</v>
      </c>
      <c r="D14" s="137">
        <f t="shared" si="0"/>
        <v>89055</v>
      </c>
      <c r="E14" s="137">
        <f t="shared" si="0"/>
        <v>216742</v>
      </c>
      <c r="F14" s="137">
        <f t="shared" si="0"/>
        <v>-5973</v>
      </c>
      <c r="G14" s="137">
        <f t="shared" si="0"/>
        <v>1300</v>
      </c>
      <c r="H14" s="137">
        <f t="shared" si="0"/>
        <v>605000</v>
      </c>
      <c r="I14" s="137">
        <f t="shared" si="0"/>
        <v>211837</v>
      </c>
      <c r="J14" s="133">
        <f t="shared" si="0"/>
        <v>1820102</v>
      </c>
    </row>
    <row r="15" ht="15.75">
      <c r="A15" s="3"/>
    </row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/>
  <mergeCells count="4">
    <mergeCell ref="A4:J4"/>
    <mergeCell ref="A1:J1"/>
    <mergeCell ref="A3:J3"/>
    <mergeCell ref="A5:J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 2/A. sz. melléklet a 16/2009. (IX. 16.) sz. rendelethez&amp;R&amp;8"2/A. sz. melléklet 2/2009. (III. 05.) sz.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0">
      <selection activeCell="I15" sqref="I15"/>
    </sheetView>
  </sheetViews>
  <sheetFormatPr defaultColWidth="9.140625" defaultRowHeight="12.75"/>
  <cols>
    <col min="1" max="1" width="14.28125" style="0" customWidth="1"/>
    <col min="3" max="3" width="7.8515625" style="0" customWidth="1"/>
  </cols>
  <sheetData>
    <row r="1" spans="1:9" ht="15.75">
      <c r="A1" s="190"/>
      <c r="B1" s="191"/>
      <c r="C1" s="191"/>
      <c r="D1" s="191"/>
      <c r="E1" s="191"/>
      <c r="F1" s="191"/>
      <c r="G1" s="191"/>
      <c r="H1" s="191"/>
      <c r="I1" s="191"/>
    </row>
    <row r="3" spans="1:9" ht="15.75">
      <c r="A3" s="190" t="s">
        <v>33</v>
      </c>
      <c r="B3" s="191"/>
      <c r="C3" s="191"/>
      <c r="D3" s="191"/>
      <c r="E3" s="191"/>
      <c r="F3" s="191"/>
      <c r="G3" s="191"/>
      <c r="H3" s="191"/>
      <c r="I3" s="191"/>
    </row>
    <row r="4" spans="1:9" ht="15.75">
      <c r="A4" s="190" t="s">
        <v>86</v>
      </c>
      <c r="B4" s="191"/>
      <c r="C4" s="191"/>
      <c r="D4" s="191"/>
      <c r="E4" s="191"/>
      <c r="F4" s="191"/>
      <c r="G4" s="191"/>
      <c r="H4" s="191"/>
      <c r="I4" s="191"/>
    </row>
    <row r="5" spans="1:9" ht="15.75">
      <c r="A5" s="190" t="s">
        <v>379</v>
      </c>
      <c r="B5" s="191"/>
      <c r="C5" s="191"/>
      <c r="D5" s="191"/>
      <c r="E5" s="191"/>
      <c r="F5" s="191"/>
      <c r="G5" s="191"/>
      <c r="H5" s="191"/>
      <c r="I5" s="191"/>
    </row>
    <row r="7" spans="1:9" ht="16.5" thickBot="1">
      <c r="A7" s="13"/>
      <c r="I7" t="s">
        <v>153</v>
      </c>
    </row>
    <row r="8" spans="1:9" ht="39" thickBot="1">
      <c r="A8" s="88" t="s">
        <v>0</v>
      </c>
      <c r="B8" s="89" t="s">
        <v>22</v>
      </c>
      <c r="C8" s="88" t="s">
        <v>23</v>
      </c>
      <c r="D8" s="88" t="s">
        <v>32</v>
      </c>
      <c r="E8" s="90" t="s">
        <v>134</v>
      </c>
      <c r="F8" s="88" t="s">
        <v>219</v>
      </c>
      <c r="G8" s="88" t="s">
        <v>221</v>
      </c>
      <c r="H8" s="88" t="s">
        <v>24</v>
      </c>
      <c r="I8" s="88" t="s">
        <v>25</v>
      </c>
    </row>
    <row r="9" spans="1:9" ht="39" customHeight="1" thickBot="1">
      <c r="A9" s="23" t="s">
        <v>34</v>
      </c>
      <c r="B9" s="16">
        <v>150</v>
      </c>
      <c r="C9" s="16"/>
      <c r="D9" s="16"/>
      <c r="E9" s="16"/>
      <c r="F9" s="16"/>
      <c r="G9" s="16"/>
      <c r="H9" s="16"/>
      <c r="I9" s="16">
        <f aca="true" t="shared" si="0" ref="I9:I19">SUM(B9:H9)</f>
        <v>150</v>
      </c>
    </row>
    <row r="10" spans="1:9" ht="39" customHeight="1" thickBot="1">
      <c r="A10" s="23" t="s">
        <v>155</v>
      </c>
      <c r="B10" s="16"/>
      <c r="C10" s="16">
        <v>8280</v>
      </c>
      <c r="D10" s="16"/>
      <c r="E10" s="16"/>
      <c r="F10" s="16"/>
      <c r="G10" s="16"/>
      <c r="H10" s="16"/>
      <c r="I10" s="16">
        <f t="shared" si="0"/>
        <v>8280</v>
      </c>
    </row>
    <row r="11" spans="1:9" ht="39" customHeight="1" thickBot="1">
      <c r="A11" s="23" t="s">
        <v>35</v>
      </c>
      <c r="B11" s="16">
        <v>19400</v>
      </c>
      <c r="C11" s="16"/>
      <c r="D11" s="16"/>
      <c r="E11" s="16"/>
      <c r="F11" s="16"/>
      <c r="G11" s="16"/>
      <c r="H11" s="16"/>
      <c r="I11" s="16">
        <f t="shared" si="0"/>
        <v>19400</v>
      </c>
    </row>
    <row r="12" spans="1:9" ht="39" customHeight="1" thickBot="1">
      <c r="A12" s="23" t="s">
        <v>156</v>
      </c>
      <c r="B12" s="16">
        <v>1700</v>
      </c>
      <c r="C12" s="16"/>
      <c r="D12" s="16"/>
      <c r="E12" s="16"/>
      <c r="F12" s="16"/>
      <c r="G12" s="16"/>
      <c r="H12" s="16"/>
      <c r="I12" s="16">
        <f t="shared" si="0"/>
        <v>1700</v>
      </c>
    </row>
    <row r="13" spans="1:9" ht="39" customHeight="1" thickBot="1">
      <c r="A13" s="23" t="s">
        <v>39</v>
      </c>
      <c r="B13" s="16">
        <v>7000</v>
      </c>
      <c r="C13" s="16">
        <v>3000</v>
      </c>
      <c r="D13" s="16"/>
      <c r="E13" s="16"/>
      <c r="F13" s="16"/>
      <c r="G13" s="16"/>
      <c r="H13" s="16"/>
      <c r="I13" s="16">
        <f t="shared" si="0"/>
        <v>10000</v>
      </c>
    </row>
    <row r="14" spans="1:9" ht="39" customHeight="1" thickBot="1">
      <c r="A14" s="23" t="s">
        <v>36</v>
      </c>
      <c r="B14" s="16">
        <v>93576</v>
      </c>
      <c r="C14" s="16">
        <v>69939</v>
      </c>
      <c r="D14" s="16"/>
      <c r="E14" s="16"/>
      <c r="F14" s="16">
        <v>1300</v>
      </c>
      <c r="G14" s="16">
        <v>605000</v>
      </c>
      <c r="H14" s="16">
        <v>211837</v>
      </c>
      <c r="I14" s="16">
        <f t="shared" si="0"/>
        <v>981652</v>
      </c>
    </row>
    <row r="15" spans="1:9" ht="39" customHeight="1" thickBot="1">
      <c r="A15" s="23" t="s">
        <v>37</v>
      </c>
      <c r="B15" s="16">
        <v>549215</v>
      </c>
      <c r="C15" s="16"/>
      <c r="D15" s="16">
        <v>77621</v>
      </c>
      <c r="E15" s="16">
        <v>-5973</v>
      </c>
      <c r="F15" s="16"/>
      <c r="G15" s="16"/>
      <c r="H15" s="16"/>
      <c r="I15" s="16">
        <f t="shared" si="0"/>
        <v>620863</v>
      </c>
    </row>
    <row r="16" spans="1:9" ht="39" customHeight="1" thickBot="1">
      <c r="A16" s="23" t="s">
        <v>38</v>
      </c>
      <c r="B16" s="16">
        <v>4800</v>
      </c>
      <c r="C16" s="16"/>
      <c r="D16" s="16"/>
      <c r="E16" s="16"/>
      <c r="F16" s="16"/>
      <c r="G16" s="16"/>
      <c r="H16" s="16"/>
      <c r="I16" s="16">
        <f t="shared" si="0"/>
        <v>4800</v>
      </c>
    </row>
    <row r="17" spans="1:9" ht="39" customHeight="1" thickBot="1">
      <c r="A17" s="23" t="s">
        <v>49</v>
      </c>
      <c r="B17" s="16"/>
      <c r="C17" s="16">
        <v>6700</v>
      </c>
      <c r="D17" s="16"/>
      <c r="E17" s="16"/>
      <c r="F17" s="16"/>
      <c r="G17" s="16"/>
      <c r="H17" s="16"/>
      <c r="I17" s="16">
        <f>SUM(B17:H17)</f>
        <v>6700</v>
      </c>
    </row>
    <row r="18" spans="1:9" ht="39" customHeight="1" thickBot="1">
      <c r="A18" s="23" t="s">
        <v>238</v>
      </c>
      <c r="B18" s="16"/>
      <c r="C18" s="16">
        <v>836</v>
      </c>
      <c r="D18" s="16"/>
      <c r="E18" s="16"/>
      <c r="F18" s="16"/>
      <c r="G18" s="16"/>
      <c r="H18" s="16"/>
      <c r="I18" s="16">
        <f>SUM(B18:H18)</f>
        <v>836</v>
      </c>
    </row>
    <row r="19" spans="1:9" ht="39" customHeight="1" thickBot="1">
      <c r="A19" s="23" t="s">
        <v>218</v>
      </c>
      <c r="B19" s="16"/>
      <c r="C19" s="16">
        <v>300</v>
      </c>
      <c r="D19" s="16"/>
      <c r="E19" s="16"/>
      <c r="F19" s="16"/>
      <c r="G19" s="16"/>
      <c r="H19" s="16"/>
      <c r="I19" s="16">
        <f t="shared" si="0"/>
        <v>300</v>
      </c>
    </row>
    <row r="20" spans="1:9" ht="39" thickBot="1">
      <c r="A20" s="18" t="s">
        <v>207</v>
      </c>
      <c r="B20" s="17">
        <f aca="true" t="shared" si="1" ref="B20:H20">SUM(B9:B19)</f>
        <v>675841</v>
      </c>
      <c r="C20" s="17">
        <f>SUM(C9:C19)</f>
        <v>89055</v>
      </c>
      <c r="D20" s="17">
        <f t="shared" si="1"/>
        <v>77621</v>
      </c>
      <c r="E20" s="17">
        <f t="shared" si="1"/>
        <v>-5973</v>
      </c>
      <c r="F20" s="17">
        <f t="shared" si="1"/>
        <v>1300</v>
      </c>
      <c r="G20" s="17">
        <f>SUM(G9:G19)</f>
        <v>605000</v>
      </c>
      <c r="H20" s="17">
        <f t="shared" si="1"/>
        <v>211837</v>
      </c>
      <c r="I20" s="17">
        <f>SUM(I9:I19)</f>
        <v>1654681</v>
      </c>
    </row>
  </sheetData>
  <mergeCells count="4">
    <mergeCell ref="A1:I1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 2/B. sz. melléklet a 16/2009. (IX. 16.) sz. rendelethez&amp;R&amp;8"2/B. sz. melléklet 2/2009. (III. 05.) sz.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28">
      <selection activeCell="N11" sqref="N11"/>
    </sheetView>
  </sheetViews>
  <sheetFormatPr defaultColWidth="9.140625" defaultRowHeight="12.75"/>
  <cols>
    <col min="3" max="3" width="18.140625" style="0" customWidth="1"/>
    <col min="6" max="6" width="10.28125" style="0" bestFit="1" customWidth="1"/>
    <col min="8" max="8" width="11.28125" style="0" customWidth="1"/>
  </cols>
  <sheetData>
    <row r="1" spans="1:8" ht="15.75">
      <c r="A1" s="190"/>
      <c r="B1" s="191"/>
      <c r="C1" s="191"/>
      <c r="D1" s="191"/>
      <c r="E1" s="191"/>
      <c r="F1" s="191"/>
      <c r="G1" s="191"/>
      <c r="H1" s="191"/>
    </row>
    <row r="2" spans="1:8" ht="18.75">
      <c r="A2" s="209" t="s">
        <v>204</v>
      </c>
      <c r="B2" s="191"/>
      <c r="C2" s="191"/>
      <c r="D2" s="191"/>
      <c r="E2" s="191"/>
      <c r="F2" s="191"/>
      <c r="G2" s="191"/>
      <c r="H2" s="191"/>
    </row>
    <row r="3" spans="1:8" ht="15.75">
      <c r="A3" s="3"/>
      <c r="D3" s="64" t="s">
        <v>51</v>
      </c>
      <c r="H3" s="38" t="s">
        <v>153</v>
      </c>
    </row>
    <row r="4" spans="1:8" ht="16.5" thickBot="1">
      <c r="A4" s="13"/>
      <c r="F4" s="38" t="s">
        <v>202</v>
      </c>
      <c r="G4" s="38"/>
      <c r="H4" s="38" t="s">
        <v>407</v>
      </c>
    </row>
    <row r="5" spans="1:3" ht="16.5" thickBot="1">
      <c r="A5" s="176" t="s">
        <v>52</v>
      </c>
      <c r="B5" s="177"/>
      <c r="C5" s="178"/>
    </row>
    <row r="6" spans="1:8" ht="15.75">
      <c r="A6" s="197" t="s">
        <v>53</v>
      </c>
      <c r="B6" s="198"/>
      <c r="C6" s="198"/>
      <c r="F6">
        <v>313976</v>
      </c>
      <c r="H6">
        <v>323422</v>
      </c>
    </row>
    <row r="7" spans="1:8" ht="15.75">
      <c r="A7" s="199" t="s">
        <v>166</v>
      </c>
      <c r="B7" s="200"/>
      <c r="C7" s="200"/>
      <c r="D7" s="2" t="s">
        <v>54</v>
      </c>
      <c r="F7">
        <v>91650</v>
      </c>
      <c r="H7">
        <v>94816</v>
      </c>
    </row>
    <row r="8" spans="1:8" ht="16.5" thickBot="1">
      <c r="A8" s="179" t="s">
        <v>55</v>
      </c>
      <c r="B8" s="180"/>
      <c r="C8" s="180"/>
      <c r="D8" s="65"/>
      <c r="E8" s="65"/>
      <c r="F8" s="121">
        <v>211204</v>
      </c>
      <c r="G8" s="65"/>
      <c r="H8" s="65">
        <v>218633</v>
      </c>
    </row>
    <row r="9" spans="1:8" ht="16.5" thickBot="1">
      <c r="A9" s="4" t="s">
        <v>167</v>
      </c>
      <c r="E9" s="4"/>
      <c r="F9" s="38">
        <f>SUM(F6:F8)</f>
        <v>616830</v>
      </c>
      <c r="G9" s="38"/>
      <c r="H9" s="38">
        <f>SUM(H6:H8)</f>
        <v>636871</v>
      </c>
    </row>
    <row r="10" spans="1:4" ht="16.5" thickBot="1">
      <c r="A10" s="74" t="s">
        <v>137</v>
      </c>
      <c r="B10" s="76"/>
      <c r="C10" s="77"/>
      <c r="D10" s="2" t="s">
        <v>56</v>
      </c>
    </row>
    <row r="11" spans="1:8" ht="15.75">
      <c r="A11" s="41" t="s">
        <v>231</v>
      </c>
      <c r="B11" s="29"/>
      <c r="C11" s="29"/>
      <c r="D11" s="2"/>
      <c r="F11">
        <v>580</v>
      </c>
      <c r="H11">
        <v>580</v>
      </c>
    </row>
    <row r="12" spans="1:8" ht="15.75">
      <c r="A12" s="41" t="s">
        <v>57</v>
      </c>
      <c r="B12" s="29"/>
      <c r="C12" s="29"/>
      <c r="D12" s="2"/>
      <c r="F12">
        <v>50</v>
      </c>
      <c r="H12">
        <v>50</v>
      </c>
    </row>
    <row r="13" spans="1:8" ht="15.75">
      <c r="A13" s="41" t="s">
        <v>141</v>
      </c>
      <c r="B13" s="29"/>
      <c r="C13" s="29"/>
      <c r="D13" s="2"/>
      <c r="F13">
        <v>800</v>
      </c>
      <c r="H13">
        <v>800</v>
      </c>
    </row>
    <row r="14" spans="1:8" ht="15.75">
      <c r="A14" s="41" t="s">
        <v>168</v>
      </c>
      <c r="B14" s="29"/>
      <c r="C14" s="29"/>
      <c r="D14" s="2"/>
      <c r="F14">
        <v>6885</v>
      </c>
      <c r="H14">
        <v>6885</v>
      </c>
    </row>
    <row r="15" spans="1:8" ht="15.75">
      <c r="A15" s="72" t="s">
        <v>169</v>
      </c>
      <c r="B15" s="21"/>
      <c r="C15" s="21"/>
      <c r="D15" s="8"/>
      <c r="E15" s="6"/>
      <c r="F15" s="6">
        <v>6000</v>
      </c>
      <c r="G15" s="6"/>
      <c r="H15" s="6">
        <v>6000</v>
      </c>
    </row>
    <row r="16" spans="1:8" ht="16.5" thickBot="1">
      <c r="A16" s="28" t="s">
        <v>154</v>
      </c>
      <c r="B16" s="29"/>
      <c r="C16" s="29"/>
      <c r="D16" s="2"/>
      <c r="F16" s="38">
        <f>SUM(F11:F15)</f>
        <v>14315</v>
      </c>
      <c r="G16" s="38"/>
      <c r="H16" s="38">
        <f>SUM(H11:H15)</f>
        <v>14315</v>
      </c>
    </row>
    <row r="17" spans="1:6" ht="16.5" thickBot="1">
      <c r="A17" s="74" t="s">
        <v>170</v>
      </c>
      <c r="B17" s="75"/>
      <c r="C17" s="84"/>
      <c r="D17" s="2"/>
      <c r="F17" s="38"/>
    </row>
    <row r="18" spans="1:8" s="83" customFormat="1" ht="15.75">
      <c r="A18" s="197" t="s">
        <v>181</v>
      </c>
      <c r="B18" s="198"/>
      <c r="C18" s="198"/>
      <c r="D18" s="198"/>
      <c r="E18"/>
      <c r="F18">
        <v>606</v>
      </c>
      <c r="H18" s="83">
        <v>606</v>
      </c>
    </row>
    <row r="19" spans="1:8" ht="15.75">
      <c r="A19" s="199" t="s">
        <v>171</v>
      </c>
      <c r="B19" s="200"/>
      <c r="C19" s="200"/>
      <c r="D19" s="200"/>
      <c r="F19">
        <v>234</v>
      </c>
      <c r="H19" s="83">
        <v>234</v>
      </c>
    </row>
    <row r="20" spans="1:8" ht="15.75">
      <c r="A20" s="199" t="s">
        <v>172</v>
      </c>
      <c r="B20" s="200"/>
      <c r="C20" s="200"/>
      <c r="D20" s="200"/>
      <c r="F20">
        <v>360</v>
      </c>
      <c r="H20" s="83">
        <v>360</v>
      </c>
    </row>
    <row r="21" spans="1:8" ht="15.75">
      <c r="A21" s="199" t="s">
        <v>173</v>
      </c>
      <c r="B21" s="200"/>
      <c r="C21" s="200"/>
      <c r="D21" s="200"/>
      <c r="F21">
        <v>500</v>
      </c>
      <c r="H21" s="83">
        <v>500</v>
      </c>
    </row>
    <row r="22" spans="1:8" ht="15.75">
      <c r="A22" s="22" t="s">
        <v>240</v>
      </c>
      <c r="B22" s="5"/>
      <c r="C22" s="5"/>
      <c r="D22" s="5"/>
      <c r="H22">
        <v>200</v>
      </c>
    </row>
    <row r="23" spans="1:8" ht="15.75">
      <c r="A23" s="199" t="s">
        <v>59</v>
      </c>
      <c r="B23" s="200"/>
      <c r="C23" s="200"/>
      <c r="D23" s="200"/>
      <c r="F23" s="2">
        <v>4500</v>
      </c>
      <c r="H23">
        <v>4546</v>
      </c>
    </row>
    <row r="24" spans="1:8" ht="15.75">
      <c r="A24" s="199" t="s">
        <v>60</v>
      </c>
      <c r="B24" s="200"/>
      <c r="C24" s="200"/>
      <c r="D24" s="200"/>
      <c r="F24">
        <v>700</v>
      </c>
      <c r="H24">
        <v>700</v>
      </c>
    </row>
    <row r="25" spans="1:8" ht="15.75">
      <c r="A25" s="199" t="s">
        <v>138</v>
      </c>
      <c r="B25" s="200"/>
      <c r="C25" s="200"/>
      <c r="D25" s="200"/>
      <c r="E25" s="2" t="s">
        <v>58</v>
      </c>
      <c r="F25" s="2">
        <v>800</v>
      </c>
      <c r="H25">
        <v>800</v>
      </c>
    </row>
    <row r="26" spans="1:8" ht="15.75">
      <c r="A26" s="22" t="s">
        <v>174</v>
      </c>
      <c r="B26" s="5"/>
      <c r="C26" s="5"/>
      <c r="D26" s="5"/>
      <c r="E26" s="2"/>
      <c r="F26" s="2">
        <v>71</v>
      </c>
      <c r="H26">
        <v>71</v>
      </c>
    </row>
    <row r="27" spans="1:8" ht="15.75">
      <c r="A27" s="199" t="s">
        <v>139</v>
      </c>
      <c r="B27" s="200"/>
      <c r="C27" s="200"/>
      <c r="D27" s="200"/>
      <c r="F27" s="2">
        <v>14</v>
      </c>
      <c r="H27">
        <v>14</v>
      </c>
    </row>
    <row r="28" spans="1:8" ht="15.75">
      <c r="A28" s="22" t="s">
        <v>175</v>
      </c>
      <c r="B28" s="5"/>
      <c r="C28" s="5"/>
      <c r="D28" s="5"/>
      <c r="F28" s="2">
        <v>800</v>
      </c>
      <c r="H28">
        <v>800</v>
      </c>
    </row>
    <row r="29" spans="1:8" ht="15.75">
      <c r="A29" s="199" t="s">
        <v>176</v>
      </c>
      <c r="B29" s="200"/>
      <c r="C29" s="200"/>
      <c r="D29" s="200"/>
      <c r="E29" s="200"/>
      <c r="F29" s="2">
        <v>95</v>
      </c>
      <c r="H29">
        <v>95</v>
      </c>
    </row>
    <row r="30" spans="1:8" ht="15.75">
      <c r="A30" s="199" t="s">
        <v>177</v>
      </c>
      <c r="B30" s="200"/>
      <c r="C30" s="200"/>
      <c r="D30" s="200"/>
      <c r="F30" s="2">
        <v>50</v>
      </c>
      <c r="H30">
        <v>50</v>
      </c>
    </row>
    <row r="31" spans="1:8" ht="15.75">
      <c r="A31" s="199" t="s">
        <v>63</v>
      </c>
      <c r="B31" s="200"/>
      <c r="C31" s="200"/>
      <c r="D31" s="200"/>
      <c r="E31" s="200"/>
      <c r="F31" s="2">
        <v>69</v>
      </c>
      <c r="H31">
        <v>69</v>
      </c>
    </row>
    <row r="32" spans="1:8" ht="15.75">
      <c r="A32" s="199" t="s">
        <v>66</v>
      </c>
      <c r="B32" s="200"/>
      <c r="C32" s="200"/>
      <c r="D32" s="200"/>
      <c r="F32" s="2">
        <v>10</v>
      </c>
      <c r="H32">
        <v>10</v>
      </c>
    </row>
    <row r="33" spans="1:8" ht="15.75">
      <c r="A33" s="199" t="s">
        <v>65</v>
      </c>
      <c r="B33" s="200"/>
      <c r="C33" s="200"/>
      <c r="D33" s="200"/>
      <c r="F33" s="2">
        <v>570</v>
      </c>
      <c r="H33">
        <v>570</v>
      </c>
    </row>
    <row r="34" spans="1:8" ht="15.75">
      <c r="A34" s="199" t="s">
        <v>62</v>
      </c>
      <c r="B34" s="200"/>
      <c r="C34" s="200"/>
      <c r="D34" s="200"/>
      <c r="E34" s="2" t="s">
        <v>64</v>
      </c>
      <c r="F34" s="2">
        <v>250</v>
      </c>
      <c r="H34">
        <v>250</v>
      </c>
    </row>
    <row r="35" spans="1:8" ht="15.75">
      <c r="A35" s="199" t="s">
        <v>140</v>
      </c>
      <c r="B35" s="200"/>
      <c r="C35" s="200"/>
      <c r="D35" s="200"/>
      <c r="F35" s="2">
        <v>238</v>
      </c>
      <c r="H35">
        <v>238</v>
      </c>
    </row>
    <row r="36" spans="1:8" ht="15.75">
      <c r="A36" s="22" t="s">
        <v>178</v>
      </c>
      <c r="B36" s="5"/>
      <c r="C36" s="5"/>
      <c r="D36" s="5"/>
      <c r="F36" s="2">
        <v>156</v>
      </c>
      <c r="H36">
        <v>156</v>
      </c>
    </row>
    <row r="37" spans="1:8" ht="15.75">
      <c r="A37" s="22" t="s">
        <v>214</v>
      </c>
      <c r="B37" s="5"/>
      <c r="C37" s="5"/>
      <c r="D37" s="5"/>
      <c r="F37" s="2">
        <v>12</v>
      </c>
      <c r="H37">
        <v>12</v>
      </c>
    </row>
    <row r="38" spans="1:8" ht="15.75">
      <c r="A38" s="22" t="s">
        <v>217</v>
      </c>
      <c r="B38" s="5"/>
      <c r="C38" s="5"/>
      <c r="D38" s="5"/>
      <c r="F38" s="2">
        <v>20</v>
      </c>
      <c r="H38">
        <v>20</v>
      </c>
    </row>
    <row r="39" spans="1:8" ht="15.75">
      <c r="A39" s="22" t="s">
        <v>216</v>
      </c>
      <c r="B39" s="5"/>
      <c r="C39" s="5"/>
      <c r="D39" s="5"/>
      <c r="F39" s="2">
        <v>2</v>
      </c>
      <c r="H39">
        <v>2</v>
      </c>
    </row>
    <row r="40" spans="1:8" ht="15.75">
      <c r="A40" s="193" t="s">
        <v>215</v>
      </c>
      <c r="B40" s="181"/>
      <c r="C40" s="181"/>
      <c r="D40" s="181"/>
      <c r="E40" s="6"/>
      <c r="F40" s="8">
        <v>2000</v>
      </c>
      <c r="G40" s="6"/>
      <c r="H40" s="6">
        <v>2000</v>
      </c>
    </row>
    <row r="41" spans="1:8" ht="16.5" thickBot="1">
      <c r="A41" s="182" t="s">
        <v>179</v>
      </c>
      <c r="B41" s="198"/>
      <c r="C41" s="198"/>
      <c r="D41" s="198"/>
      <c r="E41" s="4"/>
      <c r="F41" s="38">
        <f>SUM(F18:F40)</f>
        <v>12057</v>
      </c>
      <c r="G41" s="38"/>
      <c r="H41" s="38">
        <f>SUM(H18:H40)</f>
        <v>12303</v>
      </c>
    </row>
    <row r="42" spans="1:7" ht="16.5" thickBot="1">
      <c r="A42" s="74" t="s">
        <v>180</v>
      </c>
      <c r="B42" s="76"/>
      <c r="C42" s="77"/>
      <c r="D42" s="68"/>
      <c r="G42" s="38"/>
    </row>
    <row r="43" spans="1:8" ht="15.75">
      <c r="A43" s="41" t="s">
        <v>222</v>
      </c>
      <c r="B43" s="73"/>
      <c r="C43" s="73"/>
      <c r="D43" s="2"/>
      <c r="E43" s="27"/>
      <c r="F43" s="35">
        <v>1000</v>
      </c>
      <c r="G43" s="38"/>
      <c r="H43">
        <v>1000</v>
      </c>
    </row>
    <row r="44" spans="1:8" ht="15.75">
      <c r="A44" s="193" t="s">
        <v>182</v>
      </c>
      <c r="B44" s="181"/>
      <c r="C44" s="181"/>
      <c r="D44" s="181"/>
      <c r="E44" s="8" t="s">
        <v>61</v>
      </c>
      <c r="F44" s="6">
        <v>4000</v>
      </c>
      <c r="G44" s="155"/>
      <c r="H44" s="6">
        <v>4000</v>
      </c>
    </row>
    <row r="45" spans="1:8" ht="16.5" thickBot="1">
      <c r="A45" s="183" t="s">
        <v>183</v>
      </c>
      <c r="B45" s="184"/>
      <c r="C45" s="184"/>
      <c r="D45" s="184"/>
      <c r="E45" s="65"/>
      <c r="F45" s="66">
        <f>SUM(F43:F44)</f>
        <v>5000</v>
      </c>
      <c r="G45" s="66"/>
      <c r="H45" s="66">
        <f>SUM(H43:H44)</f>
        <v>5000</v>
      </c>
    </row>
    <row r="46" spans="1:8" ht="16.5" thickBot="1">
      <c r="A46" s="28" t="s">
        <v>184</v>
      </c>
      <c r="B46" s="29"/>
      <c r="C46" s="29"/>
      <c r="D46" s="29"/>
      <c r="E46" s="67"/>
      <c r="F46" s="120">
        <f>F45+F41+F16</f>
        <v>31372</v>
      </c>
      <c r="G46" s="120"/>
      <c r="H46" s="120">
        <f>H45+H41+H16</f>
        <v>31618</v>
      </c>
    </row>
    <row r="47" spans="1:5" ht="16.5" thickBot="1">
      <c r="A47" s="176" t="s">
        <v>185</v>
      </c>
      <c r="B47" s="177"/>
      <c r="C47" s="177"/>
      <c r="D47" s="178"/>
      <c r="E47" s="2"/>
    </row>
    <row r="48" spans="1:8" ht="15.75">
      <c r="A48" s="197" t="s">
        <v>68</v>
      </c>
      <c r="B48" s="198"/>
      <c r="C48" s="198"/>
      <c r="D48" s="198"/>
      <c r="F48">
        <v>700</v>
      </c>
      <c r="H48">
        <v>1257</v>
      </c>
    </row>
    <row r="49" spans="1:8" ht="15.75">
      <c r="A49" s="199" t="s">
        <v>67</v>
      </c>
      <c r="B49" s="200"/>
      <c r="C49" s="200"/>
      <c r="D49" s="200"/>
      <c r="E49" s="2" t="s">
        <v>61</v>
      </c>
      <c r="F49">
        <v>300</v>
      </c>
      <c r="H49">
        <v>805</v>
      </c>
    </row>
    <row r="50" spans="1:8" ht="15.75">
      <c r="A50" s="199" t="s">
        <v>69</v>
      </c>
      <c r="B50" s="200"/>
      <c r="C50" s="200"/>
      <c r="D50" s="200"/>
      <c r="E50" s="2" t="s">
        <v>61</v>
      </c>
      <c r="F50">
        <v>1000</v>
      </c>
      <c r="H50">
        <v>3148</v>
      </c>
    </row>
    <row r="51" spans="1:8" ht="15.75">
      <c r="A51" s="199" t="s">
        <v>71</v>
      </c>
      <c r="B51" s="200"/>
      <c r="C51" s="200"/>
      <c r="D51" s="200"/>
      <c r="F51">
        <v>4600</v>
      </c>
      <c r="H51">
        <v>5698</v>
      </c>
    </row>
    <row r="52" spans="1:8" ht="15.75">
      <c r="A52" s="199" t="s">
        <v>70</v>
      </c>
      <c r="B52" s="200"/>
      <c r="C52" s="200"/>
      <c r="D52" s="200"/>
      <c r="F52" s="2">
        <v>700</v>
      </c>
      <c r="H52">
        <v>700</v>
      </c>
    </row>
    <row r="53" spans="1:8" ht="15.75">
      <c r="A53" s="199" t="s">
        <v>72</v>
      </c>
      <c r="B53" s="200"/>
      <c r="C53" s="200"/>
      <c r="D53" s="200"/>
      <c r="E53" s="2"/>
      <c r="F53">
        <v>500</v>
      </c>
      <c r="H53">
        <v>500</v>
      </c>
    </row>
    <row r="54" spans="1:8" ht="15.75">
      <c r="A54" s="199" t="s">
        <v>73</v>
      </c>
      <c r="B54" s="200"/>
      <c r="C54" s="200"/>
      <c r="D54" s="200"/>
      <c r="F54">
        <v>1500</v>
      </c>
      <c r="H54">
        <v>1500</v>
      </c>
    </row>
    <row r="55" spans="1:8" ht="15.75">
      <c r="A55" s="199" t="s">
        <v>74</v>
      </c>
      <c r="B55" s="200"/>
      <c r="C55" s="200"/>
      <c r="D55" s="200"/>
      <c r="F55">
        <v>1000</v>
      </c>
      <c r="H55">
        <v>1000</v>
      </c>
    </row>
    <row r="56" spans="1:8" ht="15.75">
      <c r="A56" s="199" t="s">
        <v>186</v>
      </c>
      <c r="B56" s="200"/>
      <c r="C56" s="200"/>
      <c r="D56" s="200"/>
      <c r="F56">
        <v>1653</v>
      </c>
      <c r="H56">
        <v>1653</v>
      </c>
    </row>
    <row r="57" spans="1:8" ht="15.75">
      <c r="A57" s="199" t="s">
        <v>83</v>
      </c>
      <c r="B57" s="200"/>
      <c r="C57" s="200"/>
      <c r="D57" s="200"/>
      <c r="F57">
        <v>1800</v>
      </c>
      <c r="H57">
        <v>1800</v>
      </c>
    </row>
    <row r="58" spans="1:8" ht="15.75">
      <c r="A58" s="199" t="s">
        <v>187</v>
      </c>
      <c r="B58" s="200"/>
      <c r="C58" s="200"/>
      <c r="D58" s="200"/>
      <c r="F58">
        <v>2140</v>
      </c>
      <c r="H58">
        <v>2140</v>
      </c>
    </row>
    <row r="59" spans="1:8" ht="15.75">
      <c r="A59" s="193" t="s">
        <v>188</v>
      </c>
      <c r="B59" s="181"/>
      <c r="C59" s="181"/>
      <c r="D59" s="181"/>
      <c r="E59" s="6"/>
      <c r="F59" s="6">
        <v>3615</v>
      </c>
      <c r="G59" s="6"/>
      <c r="H59" s="6">
        <v>3615</v>
      </c>
    </row>
    <row r="60" spans="1:8" ht="16.5" thickBot="1">
      <c r="A60" s="4" t="s">
        <v>77</v>
      </c>
      <c r="E60" s="4"/>
      <c r="F60" s="38">
        <f>SUM(F48:F59)</f>
        <v>19508</v>
      </c>
      <c r="G60" s="38"/>
      <c r="H60" s="38">
        <f>SUM(H48:H59)</f>
        <v>23816</v>
      </c>
    </row>
    <row r="61" spans="1:6" ht="16.5" thickBot="1">
      <c r="A61" s="85" t="s">
        <v>189</v>
      </c>
      <c r="B61" s="82"/>
      <c r="C61" s="86"/>
      <c r="E61" s="4"/>
      <c r="F61" s="38"/>
    </row>
    <row r="62" spans="1:8" ht="15.75">
      <c r="A62" s="2" t="s">
        <v>75</v>
      </c>
      <c r="B62" s="27"/>
      <c r="C62" s="27"/>
      <c r="D62" s="27"/>
      <c r="E62" s="2"/>
      <c r="F62" s="35">
        <v>650</v>
      </c>
      <c r="H62">
        <v>650</v>
      </c>
    </row>
    <row r="63" spans="1:8" ht="15.75">
      <c r="A63" s="2" t="s">
        <v>142</v>
      </c>
      <c r="B63" s="27"/>
      <c r="C63" s="27"/>
      <c r="D63" s="27"/>
      <c r="E63" s="2"/>
      <c r="F63" s="35">
        <v>1000</v>
      </c>
      <c r="H63">
        <v>1000</v>
      </c>
    </row>
    <row r="64" spans="1:8" ht="15.75">
      <c r="A64" s="2" t="s">
        <v>76</v>
      </c>
      <c r="B64" s="27"/>
      <c r="C64" s="27"/>
      <c r="D64" s="27"/>
      <c r="E64" s="2"/>
      <c r="F64" s="35">
        <v>300</v>
      </c>
      <c r="H64">
        <v>300</v>
      </c>
    </row>
    <row r="65" spans="1:8" ht="15.75">
      <c r="A65" s="2" t="s">
        <v>143</v>
      </c>
      <c r="B65" s="27"/>
      <c r="C65" s="27"/>
      <c r="D65" s="27"/>
      <c r="E65" s="27"/>
      <c r="F65" s="35">
        <v>1600</v>
      </c>
      <c r="H65">
        <v>1600</v>
      </c>
    </row>
    <row r="66" spans="1:8" ht="15.75">
      <c r="A66" s="2" t="s">
        <v>144</v>
      </c>
      <c r="B66" s="27"/>
      <c r="C66" s="27"/>
      <c r="D66" s="27"/>
      <c r="E66" s="27"/>
      <c r="F66" s="35">
        <v>200</v>
      </c>
      <c r="H66">
        <v>200</v>
      </c>
    </row>
    <row r="67" spans="1:8" ht="15.75">
      <c r="A67" s="44" t="s">
        <v>145</v>
      </c>
      <c r="B67" s="62"/>
      <c r="C67" s="62"/>
      <c r="D67" s="27"/>
      <c r="E67" s="27"/>
      <c r="F67" s="35">
        <v>400</v>
      </c>
      <c r="H67">
        <v>400</v>
      </c>
    </row>
    <row r="68" spans="1:8" ht="15.75">
      <c r="A68" s="2" t="s">
        <v>190</v>
      </c>
      <c r="B68" s="27"/>
      <c r="C68" s="27"/>
      <c r="D68" s="27"/>
      <c r="E68" s="27"/>
      <c r="F68" s="35">
        <v>250</v>
      </c>
      <c r="H68">
        <v>250</v>
      </c>
    </row>
    <row r="69" spans="1:8" ht="15.75">
      <c r="A69" s="8" t="s">
        <v>191</v>
      </c>
      <c r="B69" s="7"/>
      <c r="C69" s="7"/>
      <c r="D69" s="7"/>
      <c r="E69" s="7"/>
      <c r="F69" s="43">
        <v>1000</v>
      </c>
      <c r="G69" s="6"/>
      <c r="H69" s="6">
        <v>1000</v>
      </c>
    </row>
    <row r="70" spans="1:8" ht="16.5" thickBot="1">
      <c r="A70" s="123" t="s">
        <v>192</v>
      </c>
      <c r="B70" s="65"/>
      <c r="C70" s="65"/>
      <c r="D70" s="65"/>
      <c r="E70" s="65"/>
      <c r="F70" s="66">
        <f>SUM(F62:F69)</f>
        <v>5400</v>
      </c>
      <c r="G70" s="66"/>
      <c r="H70" s="66">
        <f>SUM(H62:H69)</f>
        <v>5400</v>
      </c>
    </row>
    <row r="71" spans="1:8" ht="16.5" thickBot="1">
      <c r="A71" s="122" t="s">
        <v>239</v>
      </c>
      <c r="B71" s="67"/>
      <c r="C71" s="67"/>
      <c r="D71" s="67"/>
      <c r="E71" s="67"/>
      <c r="F71" s="120">
        <f>F70+F60</f>
        <v>24908</v>
      </c>
      <c r="G71" s="120"/>
      <c r="H71" s="120">
        <f>H70+H60</f>
        <v>29216</v>
      </c>
    </row>
    <row r="72" spans="1:3" ht="16.5" thickBot="1">
      <c r="A72" s="176" t="s">
        <v>193</v>
      </c>
      <c r="B72" s="177"/>
      <c r="C72" s="178"/>
    </row>
    <row r="73" spans="1:8" ht="16.5" thickBot="1">
      <c r="A73" s="179" t="s">
        <v>146</v>
      </c>
      <c r="B73" s="185"/>
      <c r="C73" s="185"/>
      <c r="D73" s="185"/>
      <c r="E73" s="65"/>
      <c r="F73" s="65">
        <v>715</v>
      </c>
      <c r="G73" s="65"/>
      <c r="H73" s="65">
        <v>715</v>
      </c>
    </row>
    <row r="74" spans="1:8" ht="16.5" thickBot="1">
      <c r="A74" s="182" t="s">
        <v>194</v>
      </c>
      <c r="B74" s="198"/>
      <c r="C74" s="198"/>
      <c r="D74" s="198"/>
      <c r="E74" s="4"/>
      <c r="F74" s="38">
        <f>SUM(F73:F73)</f>
        <v>715</v>
      </c>
      <c r="G74" s="38"/>
      <c r="H74" s="38">
        <f>SUM(H73:H73)</f>
        <v>715</v>
      </c>
    </row>
    <row r="75" spans="1:3" ht="16.5" thickBot="1">
      <c r="A75" s="176" t="s">
        <v>195</v>
      </c>
      <c r="B75" s="177"/>
      <c r="C75" s="178"/>
    </row>
    <row r="76" spans="1:8" ht="15.75">
      <c r="A76" s="199" t="s">
        <v>78</v>
      </c>
      <c r="B76" s="200"/>
      <c r="C76" s="200"/>
      <c r="D76" s="200"/>
      <c r="F76">
        <v>9400</v>
      </c>
      <c r="H76">
        <v>20684</v>
      </c>
    </row>
    <row r="77" spans="1:8" ht="16.5" thickBot="1">
      <c r="A77" s="179" t="s">
        <v>79</v>
      </c>
      <c r="B77" s="185"/>
      <c r="C77" s="185"/>
      <c r="D77" s="185"/>
      <c r="E77" s="65"/>
      <c r="F77" s="65">
        <v>92731</v>
      </c>
      <c r="G77" s="65"/>
      <c r="H77" s="65">
        <v>104801</v>
      </c>
    </row>
    <row r="78" spans="1:8" ht="15.75">
      <c r="A78" s="182" t="s">
        <v>147</v>
      </c>
      <c r="B78" s="198"/>
      <c r="C78" s="198"/>
      <c r="D78" s="198"/>
      <c r="E78" s="122"/>
      <c r="F78" s="120">
        <f>SUM(F76:F77)</f>
        <v>102131</v>
      </c>
      <c r="G78" s="120"/>
      <c r="H78" s="120">
        <f>SUM(H76:H77)</f>
        <v>125485</v>
      </c>
    </row>
    <row r="79" spans="1:8" ht="16.5" thickBot="1">
      <c r="A79" s="119"/>
      <c r="B79" s="71"/>
      <c r="C79" s="71"/>
      <c r="D79" s="71"/>
      <c r="E79" s="123"/>
      <c r="F79" s="65"/>
      <c r="G79" s="66"/>
      <c r="H79" s="66"/>
    </row>
    <row r="80" spans="1:8" ht="15.75">
      <c r="A80" s="182" t="s">
        <v>223</v>
      </c>
      <c r="B80" s="198"/>
      <c r="C80" s="198"/>
      <c r="D80" s="198"/>
      <c r="F80" s="64">
        <f>SUM(F9+F46+F71+F74+F78)</f>
        <v>775956</v>
      </c>
      <c r="G80" s="64"/>
      <c r="H80" s="64">
        <f>SUM(H9+H46+H71+H74+H78)</f>
        <v>823905</v>
      </c>
    </row>
    <row r="81" spans="1:8" ht="16.5" thickBot="1">
      <c r="A81" s="28"/>
      <c r="B81" s="29"/>
      <c r="C81" s="29"/>
      <c r="D81" s="29"/>
      <c r="H81" s="64"/>
    </row>
    <row r="82" spans="1:3" ht="16.5" thickBot="1">
      <c r="A82" s="176" t="s">
        <v>196</v>
      </c>
      <c r="B82" s="177"/>
      <c r="C82" s="178"/>
    </row>
    <row r="83" spans="1:8" ht="15.75">
      <c r="A83" s="199" t="s">
        <v>81</v>
      </c>
      <c r="B83" s="200"/>
      <c r="C83" s="200"/>
      <c r="D83" s="200"/>
      <c r="F83">
        <v>10000</v>
      </c>
      <c r="H83">
        <v>28494</v>
      </c>
    </row>
    <row r="84" spans="1:8" ht="15.75">
      <c r="A84" s="199" t="s">
        <v>197</v>
      </c>
      <c r="B84" s="200"/>
      <c r="C84" s="200"/>
      <c r="D84" s="200"/>
      <c r="F84">
        <v>5000</v>
      </c>
      <c r="H84">
        <v>2118</v>
      </c>
    </row>
    <row r="85" spans="1:8" ht="15.75">
      <c r="A85" s="199" t="s">
        <v>198</v>
      </c>
      <c r="B85" s="200"/>
      <c r="C85" s="200"/>
      <c r="D85" s="200"/>
      <c r="F85">
        <v>6718</v>
      </c>
      <c r="H85">
        <v>6718</v>
      </c>
    </row>
    <row r="86" spans="1:8" ht="15.75">
      <c r="A86" s="22" t="s">
        <v>199</v>
      </c>
      <c r="B86" s="5"/>
      <c r="C86" s="5"/>
      <c r="D86" s="5"/>
      <c r="F86">
        <v>533693</v>
      </c>
      <c r="H86">
        <v>533693</v>
      </c>
    </row>
    <row r="87" spans="1:8" ht="15.75">
      <c r="A87" s="193" t="s">
        <v>80</v>
      </c>
      <c r="B87" s="181"/>
      <c r="C87" s="181"/>
      <c r="D87" s="181"/>
      <c r="E87" s="7"/>
      <c r="F87" s="7">
        <v>435174</v>
      </c>
      <c r="G87" s="7"/>
      <c r="H87" s="7">
        <v>425174</v>
      </c>
    </row>
    <row r="88" spans="1:9" ht="15.75">
      <c r="A88" s="186" t="s">
        <v>200</v>
      </c>
      <c r="B88" s="187"/>
      <c r="C88" s="187"/>
      <c r="D88" s="187"/>
      <c r="E88" s="4"/>
      <c r="F88" s="38">
        <f>SUM(F83:F87)</f>
        <v>990585</v>
      </c>
      <c r="G88" s="38"/>
      <c r="H88" s="38">
        <f>SUM(H83:H87)</f>
        <v>996197</v>
      </c>
      <c r="I88" s="38"/>
    </row>
    <row r="89" spans="1:5" ht="16.5" thickBot="1">
      <c r="A89" s="28"/>
      <c r="B89" s="29"/>
      <c r="C89" s="29"/>
      <c r="D89" s="29"/>
      <c r="E89" s="4"/>
    </row>
    <row r="90" spans="1:8" ht="16.5" thickBot="1">
      <c r="A90" s="176" t="s">
        <v>82</v>
      </c>
      <c r="B90" s="188"/>
      <c r="C90" s="188"/>
      <c r="D90" s="188"/>
      <c r="E90" s="82"/>
      <c r="F90" s="91">
        <f>SUM(F80+F88)</f>
        <v>1766541</v>
      </c>
      <c r="G90" s="91"/>
      <c r="H90" s="91">
        <f>SUM(H80+H88)</f>
        <v>1820102</v>
      </c>
    </row>
  </sheetData>
  <mergeCells count="53">
    <mergeCell ref="A18:D18"/>
    <mergeCell ref="A80:D80"/>
    <mergeCell ref="A88:D88"/>
    <mergeCell ref="A90:D90"/>
    <mergeCell ref="A82:C82"/>
    <mergeCell ref="A83:D83"/>
    <mergeCell ref="A84:D84"/>
    <mergeCell ref="A85:D85"/>
    <mergeCell ref="A76:D76"/>
    <mergeCell ref="A78:D78"/>
    <mergeCell ref="A77:D77"/>
    <mergeCell ref="A87:D87"/>
    <mergeCell ref="A73:D73"/>
    <mergeCell ref="A74:D74"/>
    <mergeCell ref="A75:C75"/>
    <mergeCell ref="A57:D57"/>
    <mergeCell ref="A58:D58"/>
    <mergeCell ref="A59:D59"/>
    <mergeCell ref="A72:C72"/>
    <mergeCell ref="A52:D52"/>
    <mergeCell ref="A54:D54"/>
    <mergeCell ref="A55:D55"/>
    <mergeCell ref="A56:D56"/>
    <mergeCell ref="A53:D53"/>
    <mergeCell ref="A48:D48"/>
    <mergeCell ref="A49:D49"/>
    <mergeCell ref="A50:D50"/>
    <mergeCell ref="A51:D51"/>
    <mergeCell ref="A35:D35"/>
    <mergeCell ref="A40:D40"/>
    <mergeCell ref="A41:D41"/>
    <mergeCell ref="A47:D47"/>
    <mergeCell ref="A44:D44"/>
    <mergeCell ref="A45:D45"/>
    <mergeCell ref="A31:E31"/>
    <mergeCell ref="A32:D32"/>
    <mergeCell ref="A33:D33"/>
    <mergeCell ref="A34:D34"/>
    <mergeCell ref="A25:D25"/>
    <mergeCell ref="A27:D27"/>
    <mergeCell ref="A29:E29"/>
    <mergeCell ref="A30:D30"/>
    <mergeCell ref="A19:D19"/>
    <mergeCell ref="A23:D23"/>
    <mergeCell ref="A24:D24"/>
    <mergeCell ref="A20:D20"/>
    <mergeCell ref="A21:D21"/>
    <mergeCell ref="A1:H1"/>
    <mergeCell ref="A2:H2"/>
    <mergeCell ref="A5:C5"/>
    <mergeCell ref="A8:C8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 3. sz. melléklet a a 16/2009. (IX. 16.) sz. rendelethez&amp;R&amp;8"3. sz. melléklet a 2/2009. (III. 05.) sz. rendelethez"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I14" sqref="I14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10.00390625" style="0" customWidth="1"/>
    <col min="4" max="4" width="9.7109375" style="0" customWidth="1"/>
    <col min="5" max="5" width="8.7109375" style="0" customWidth="1"/>
    <col min="8" max="8" width="9.28125" style="0" customWidth="1"/>
    <col min="9" max="9" width="9.7109375" style="0" customWidth="1"/>
  </cols>
  <sheetData>
    <row r="1" spans="1:9" ht="15.75">
      <c r="A1" s="190"/>
      <c r="B1" s="200"/>
      <c r="C1" s="200"/>
      <c r="D1" s="200"/>
      <c r="E1" s="200"/>
      <c r="F1" s="200"/>
      <c r="G1" s="200"/>
      <c r="H1" s="200"/>
      <c r="I1" s="200"/>
    </row>
    <row r="2" ht="15.75">
      <c r="A2" s="1"/>
    </row>
    <row r="3" ht="15.75">
      <c r="A3" s="1"/>
    </row>
    <row r="4" spans="1:9" ht="15.75">
      <c r="A4" s="190" t="s">
        <v>33</v>
      </c>
      <c r="B4" s="200"/>
      <c r="C4" s="200"/>
      <c r="D4" s="200"/>
      <c r="E4" s="200"/>
      <c r="F4" s="200"/>
      <c r="G4" s="200"/>
      <c r="H4" s="200"/>
      <c r="I4" s="200"/>
    </row>
    <row r="5" spans="1:9" ht="15.75">
      <c r="A5" s="190" t="s">
        <v>205</v>
      </c>
      <c r="B5" s="200"/>
      <c r="C5" s="200"/>
      <c r="D5" s="200"/>
      <c r="E5" s="200"/>
      <c r="F5" s="200"/>
      <c r="G5" s="200"/>
      <c r="H5" s="200"/>
      <c r="I5" s="200"/>
    </row>
    <row r="6" spans="1:9" ht="18.75">
      <c r="A6" s="207" t="s">
        <v>51</v>
      </c>
      <c r="B6" s="208"/>
      <c r="C6" s="208"/>
      <c r="D6" s="208"/>
      <c r="E6" s="208"/>
      <c r="F6" s="208"/>
      <c r="G6" s="208"/>
      <c r="H6" s="208"/>
      <c r="I6" s="208"/>
    </row>
    <row r="7" ht="15.75">
      <c r="A7" s="3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5" thickBot="1">
      <c r="I12" s="25" t="s">
        <v>44</v>
      </c>
    </row>
    <row r="13" spans="1:9" ht="57.75" thickBot="1">
      <c r="A13" s="80" t="s">
        <v>148</v>
      </c>
      <c r="B13" s="80" t="s">
        <v>0</v>
      </c>
      <c r="C13" s="78" t="s">
        <v>84</v>
      </c>
      <c r="D13" s="79" t="s">
        <v>210</v>
      </c>
      <c r="E13" s="79" t="s">
        <v>211</v>
      </c>
      <c r="F13" s="78" t="s">
        <v>224</v>
      </c>
      <c r="G13" s="78" t="s">
        <v>105</v>
      </c>
      <c r="H13" s="78" t="s">
        <v>102</v>
      </c>
      <c r="I13" s="78" t="s">
        <v>51</v>
      </c>
    </row>
    <row r="14" spans="1:9" ht="39.75" customHeight="1" thickBot="1">
      <c r="A14" s="15" t="s">
        <v>85</v>
      </c>
      <c r="B14" s="19" t="s">
        <v>86</v>
      </c>
      <c r="C14" s="16">
        <v>250673</v>
      </c>
      <c r="D14" s="16">
        <f>'3.B'!C31</f>
        <v>28178</v>
      </c>
      <c r="E14" s="16">
        <v>19585</v>
      </c>
      <c r="F14" s="16">
        <f>'3.B'!E31</f>
        <v>715</v>
      </c>
      <c r="G14" s="16">
        <f>'3.B'!F31</f>
        <v>84131</v>
      </c>
      <c r="H14" s="16">
        <f>'3.B'!G31</f>
        <v>996197</v>
      </c>
      <c r="I14" s="17">
        <f>SUM(C14:H14)</f>
        <v>1379479</v>
      </c>
    </row>
    <row r="15" spans="1:12" ht="39.75" customHeight="1" thickBot="1">
      <c r="A15" s="15" t="s">
        <v>87</v>
      </c>
      <c r="B15" s="19" t="s">
        <v>28</v>
      </c>
      <c r="C15" s="16">
        <v>133193</v>
      </c>
      <c r="D15" s="16">
        <f>'3.C'!C19</f>
        <v>0</v>
      </c>
      <c r="E15" s="16">
        <f>'3.C'!D19</f>
        <v>2140</v>
      </c>
      <c r="F15" s="16">
        <f>'3.C'!E19</f>
        <v>0</v>
      </c>
      <c r="G15" s="16">
        <f>'3.C'!F19</f>
        <v>40391</v>
      </c>
      <c r="H15" s="16">
        <f>'3.C'!G19</f>
        <v>0</v>
      </c>
      <c r="I15" s="17">
        <f>SUM(C15:H15)</f>
        <v>175724</v>
      </c>
      <c r="L15" s="118"/>
    </row>
    <row r="16" spans="1:9" ht="39.75" customHeight="1" thickBot="1">
      <c r="A16" s="15" t="s">
        <v>88</v>
      </c>
      <c r="B16" s="19" t="s">
        <v>30</v>
      </c>
      <c r="C16" s="16">
        <v>226263</v>
      </c>
      <c r="D16" s="16">
        <f>'3.D'!C19</f>
        <v>1428</v>
      </c>
      <c r="E16" s="16">
        <f>'3.D'!D19</f>
        <v>7468</v>
      </c>
      <c r="F16" s="16">
        <f>'3.D'!E19</f>
        <v>0</v>
      </c>
      <c r="G16" s="16">
        <f>'3.D'!F19</f>
        <v>963</v>
      </c>
      <c r="H16" s="16">
        <f>'3.D'!G19</f>
        <v>0</v>
      </c>
      <c r="I16" s="17">
        <f>SUM(C16:H16)</f>
        <v>236122</v>
      </c>
    </row>
    <row r="17" spans="1:9" ht="39.75" customHeight="1" thickBot="1">
      <c r="A17" s="15" t="s">
        <v>89</v>
      </c>
      <c r="B17" s="19" t="s">
        <v>165</v>
      </c>
      <c r="C17" s="16">
        <v>26765</v>
      </c>
      <c r="D17" s="16">
        <f>'3.E'!C16</f>
        <v>2012</v>
      </c>
      <c r="E17" s="16">
        <f>'3.E'!D16</f>
        <v>0</v>
      </c>
      <c r="F17" s="16">
        <f>'3.E'!E16</f>
        <v>0</v>
      </c>
      <c r="G17" s="16">
        <f>'3.E'!F16</f>
        <v>0</v>
      </c>
      <c r="H17" s="16">
        <f>'3.E'!G16</f>
        <v>0</v>
      </c>
      <c r="I17" s="17">
        <f>SUM(C17:H17)</f>
        <v>28777</v>
      </c>
    </row>
    <row r="18" spans="1:9" ht="48.75" customHeight="1" thickBot="1">
      <c r="A18" s="14"/>
      <c r="B18" s="20" t="s">
        <v>90</v>
      </c>
      <c r="C18" s="17">
        <f aca="true" t="shared" si="0" ref="C18:I18">SUM(C14:C17)</f>
        <v>636894</v>
      </c>
      <c r="D18" s="17">
        <f t="shared" si="0"/>
        <v>31618</v>
      </c>
      <c r="E18" s="17">
        <f t="shared" si="0"/>
        <v>29193</v>
      </c>
      <c r="F18" s="17">
        <f t="shared" si="0"/>
        <v>715</v>
      </c>
      <c r="G18" s="17">
        <f t="shared" si="0"/>
        <v>125485</v>
      </c>
      <c r="H18" s="17">
        <f t="shared" si="0"/>
        <v>996197</v>
      </c>
      <c r="I18" s="17">
        <f t="shared" si="0"/>
        <v>1820102</v>
      </c>
    </row>
    <row r="19" ht="15.75">
      <c r="A19" s="3"/>
    </row>
  </sheetData>
  <mergeCells count="4">
    <mergeCell ref="A1:I1"/>
    <mergeCell ref="A4:I4"/>
    <mergeCell ref="A5:I5"/>
    <mergeCell ref="A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3/A. sz. melléklet a 16/2009. (IX. 16.) sz. rendelethez&amp;R&amp;8"3/A. sz. melléklet ../2009. (III. 05.) sz. rendelethez"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6">
      <selection activeCell="B31" sqref="B31"/>
    </sheetView>
  </sheetViews>
  <sheetFormatPr defaultColWidth="9.140625" defaultRowHeight="12.75"/>
  <cols>
    <col min="1" max="1" width="19.7109375" style="0" customWidth="1"/>
    <col min="2" max="2" width="7.8515625" style="0" customWidth="1"/>
    <col min="4" max="4" width="7.8515625" style="0" customWidth="1"/>
    <col min="6" max="6" width="8.28125" style="0" customWidth="1"/>
    <col min="8" max="8" width="10.28125" style="0" customWidth="1"/>
  </cols>
  <sheetData>
    <row r="1" spans="1:8" ht="15.75">
      <c r="A1" s="190"/>
      <c r="B1" s="200"/>
      <c r="C1" s="200"/>
      <c r="D1" s="200"/>
      <c r="E1" s="200"/>
      <c r="F1" s="200"/>
      <c r="G1" s="200"/>
      <c r="H1" s="200"/>
    </row>
    <row r="2" spans="1:8" ht="15.75">
      <c r="A2" s="190" t="s">
        <v>33</v>
      </c>
      <c r="B2" s="200"/>
      <c r="C2" s="200"/>
      <c r="D2" s="200"/>
      <c r="E2" s="200"/>
      <c r="F2" s="200"/>
      <c r="G2" s="200"/>
      <c r="H2" s="200"/>
    </row>
    <row r="3" spans="1:8" ht="15.75">
      <c r="A3" s="190" t="s">
        <v>86</v>
      </c>
      <c r="B3" s="200"/>
      <c r="C3" s="200"/>
      <c r="D3" s="200"/>
      <c r="E3" s="200"/>
      <c r="F3" s="200"/>
      <c r="G3" s="200"/>
      <c r="H3" s="200"/>
    </row>
    <row r="4" spans="1:8" ht="15.75">
      <c r="A4" s="190" t="s">
        <v>380</v>
      </c>
      <c r="B4" s="200"/>
      <c r="C4" s="200"/>
      <c r="D4" s="200"/>
      <c r="E4" s="200"/>
      <c r="F4" s="200"/>
      <c r="G4" s="200"/>
      <c r="H4" s="200"/>
    </row>
    <row r="5" ht="16.5" thickBot="1">
      <c r="H5" s="24" t="s">
        <v>44</v>
      </c>
    </row>
    <row r="6" spans="1:8" ht="56.25" customHeight="1" thickBot="1">
      <c r="A6" s="110" t="s">
        <v>0</v>
      </c>
      <c r="B6" s="106" t="s">
        <v>403</v>
      </c>
      <c r="C6" s="95" t="s">
        <v>210</v>
      </c>
      <c r="D6" s="95" t="s">
        <v>404</v>
      </c>
      <c r="E6" s="78" t="s">
        <v>224</v>
      </c>
      <c r="F6" s="95" t="s">
        <v>405</v>
      </c>
      <c r="G6" s="95" t="s">
        <v>102</v>
      </c>
      <c r="H6" s="96" t="s">
        <v>51</v>
      </c>
    </row>
    <row r="7" spans="1:8" ht="33.75" customHeight="1">
      <c r="A7" s="111" t="s">
        <v>244</v>
      </c>
      <c r="B7" s="107">
        <v>10952</v>
      </c>
      <c r="C7" s="94"/>
      <c r="D7" s="69"/>
      <c r="E7" s="69"/>
      <c r="F7" s="69"/>
      <c r="G7" s="98"/>
      <c r="H7" s="102">
        <f aca="true" t="shared" si="0" ref="H7:H19">SUM(B7:G7)</f>
        <v>10952</v>
      </c>
    </row>
    <row r="8" spans="1:8" ht="20.25" customHeight="1">
      <c r="A8" s="112" t="s">
        <v>34</v>
      </c>
      <c r="B8" s="92">
        <v>385</v>
      </c>
      <c r="C8" s="93"/>
      <c r="D8" s="39"/>
      <c r="E8" s="39"/>
      <c r="F8" s="39">
        <v>300</v>
      </c>
      <c r="G8" s="99"/>
      <c r="H8" s="103">
        <f t="shared" si="0"/>
        <v>685</v>
      </c>
    </row>
    <row r="9" spans="1:8" ht="33.75" customHeight="1">
      <c r="A9" s="112" t="s">
        <v>91</v>
      </c>
      <c r="B9" s="92">
        <v>20000</v>
      </c>
      <c r="C9" s="93"/>
      <c r="D9" s="39"/>
      <c r="E9" s="39"/>
      <c r="F9" s="39">
        <v>12731</v>
      </c>
      <c r="G9" s="99"/>
      <c r="H9" s="103">
        <f t="shared" si="0"/>
        <v>32731</v>
      </c>
    </row>
    <row r="10" spans="1:8" ht="33.75" customHeight="1">
      <c r="A10" s="112" t="s">
        <v>92</v>
      </c>
      <c r="B10" s="92">
        <v>3924</v>
      </c>
      <c r="C10" s="93"/>
      <c r="D10" s="39"/>
      <c r="E10" s="39"/>
      <c r="F10" s="39"/>
      <c r="G10" s="99"/>
      <c r="H10" s="103">
        <f t="shared" si="0"/>
        <v>3924</v>
      </c>
    </row>
    <row r="11" spans="1:8" ht="33" customHeight="1">
      <c r="A11" s="112" t="s">
        <v>164</v>
      </c>
      <c r="B11" s="92">
        <v>1096</v>
      </c>
      <c r="C11" s="93"/>
      <c r="D11" s="39"/>
      <c r="E11" s="39"/>
      <c r="F11" s="39">
        <v>6600</v>
      </c>
      <c r="G11" s="99"/>
      <c r="H11" s="103">
        <f t="shared" si="0"/>
        <v>7696</v>
      </c>
    </row>
    <row r="12" spans="1:8" ht="20.25" customHeight="1">
      <c r="A12" s="112" t="s">
        <v>93</v>
      </c>
      <c r="B12" s="92">
        <v>10941</v>
      </c>
      <c r="C12" s="93"/>
      <c r="D12" s="39"/>
      <c r="E12" s="39"/>
      <c r="F12" s="39"/>
      <c r="G12" s="99"/>
      <c r="H12" s="103">
        <f t="shared" si="0"/>
        <v>10941</v>
      </c>
    </row>
    <row r="13" spans="1:8" ht="24" customHeight="1">
      <c r="A13" s="112" t="s">
        <v>94</v>
      </c>
      <c r="B13" s="92">
        <v>153516</v>
      </c>
      <c r="C13" s="93">
        <v>20989</v>
      </c>
      <c r="D13" s="39"/>
      <c r="E13" s="39">
        <v>715</v>
      </c>
      <c r="F13" s="39">
        <v>16600</v>
      </c>
      <c r="G13" s="99">
        <v>996197</v>
      </c>
      <c r="H13" s="103">
        <f t="shared" si="0"/>
        <v>1188017</v>
      </c>
    </row>
    <row r="14" spans="1:8" ht="24" customHeight="1">
      <c r="A14" s="112" t="s">
        <v>242</v>
      </c>
      <c r="B14" s="92">
        <v>538</v>
      </c>
      <c r="C14" s="93">
        <v>70</v>
      </c>
      <c r="D14" s="39"/>
      <c r="E14" s="39"/>
      <c r="F14" s="39"/>
      <c r="G14" s="99"/>
      <c r="H14" s="103">
        <f t="shared" si="0"/>
        <v>608</v>
      </c>
    </row>
    <row r="15" spans="1:8" ht="21" customHeight="1">
      <c r="A15" s="112" t="s">
        <v>243</v>
      </c>
      <c r="B15" s="92">
        <v>836</v>
      </c>
      <c r="C15" s="93"/>
      <c r="D15" s="39"/>
      <c r="E15" s="39"/>
      <c r="F15" s="39"/>
      <c r="G15" s="99"/>
      <c r="H15" s="103">
        <f t="shared" si="0"/>
        <v>836</v>
      </c>
    </row>
    <row r="16" spans="1:8" ht="39" customHeight="1">
      <c r="A16" s="112" t="s">
        <v>95</v>
      </c>
      <c r="B16" s="92">
        <v>1438</v>
      </c>
      <c r="C16" s="93"/>
      <c r="D16" s="39"/>
      <c r="E16" s="39"/>
      <c r="F16" s="39">
        <v>2000</v>
      </c>
      <c r="G16" s="99"/>
      <c r="H16" s="103">
        <f t="shared" si="0"/>
        <v>3438</v>
      </c>
    </row>
    <row r="17" spans="1:8" ht="24" customHeight="1">
      <c r="A17" s="112" t="s">
        <v>96</v>
      </c>
      <c r="B17" s="92">
        <v>600</v>
      </c>
      <c r="C17" s="93"/>
      <c r="D17" s="39"/>
      <c r="E17" s="39"/>
      <c r="F17" s="39">
        <v>5400</v>
      </c>
      <c r="G17" s="99"/>
      <c r="H17" s="103">
        <f t="shared" si="0"/>
        <v>6000</v>
      </c>
    </row>
    <row r="18" spans="1:8" ht="21.75" customHeight="1">
      <c r="A18" s="112" t="s">
        <v>97</v>
      </c>
      <c r="B18" s="92">
        <v>9338</v>
      </c>
      <c r="C18" s="93"/>
      <c r="D18" s="39"/>
      <c r="E18" s="39"/>
      <c r="F18" s="39"/>
      <c r="G18" s="99"/>
      <c r="H18" s="103">
        <f t="shared" si="0"/>
        <v>9338</v>
      </c>
    </row>
    <row r="19" spans="1:8" ht="21.75" customHeight="1">
      <c r="A19" s="112" t="s">
        <v>98</v>
      </c>
      <c r="B19" s="92">
        <v>95</v>
      </c>
      <c r="C19" s="93"/>
      <c r="D19" s="39"/>
      <c r="E19" s="39"/>
      <c r="F19" s="39"/>
      <c r="G19" s="99"/>
      <c r="H19" s="103">
        <f t="shared" si="0"/>
        <v>95</v>
      </c>
    </row>
    <row r="20" spans="1:8" ht="18.75" customHeight="1">
      <c r="A20" s="112" t="s">
        <v>73</v>
      </c>
      <c r="B20" s="92">
        <v>240</v>
      </c>
      <c r="C20" s="39"/>
      <c r="D20" s="39">
        <v>1500</v>
      </c>
      <c r="E20" s="39"/>
      <c r="F20" s="39"/>
      <c r="G20" s="99"/>
      <c r="H20" s="103">
        <f aca="true" t="shared" si="1" ref="H20:H30">SUM(B20:G20)</f>
        <v>1740</v>
      </c>
    </row>
    <row r="21" spans="1:8" ht="33" customHeight="1">
      <c r="A21" s="112" t="s">
        <v>149</v>
      </c>
      <c r="B21" s="92">
        <v>1621</v>
      </c>
      <c r="C21" s="39"/>
      <c r="D21" s="39">
        <v>7737</v>
      </c>
      <c r="E21" s="39"/>
      <c r="F21" s="39"/>
      <c r="G21" s="99"/>
      <c r="H21" s="103">
        <f t="shared" si="1"/>
        <v>9358</v>
      </c>
    </row>
    <row r="22" spans="1:8" ht="20.25" customHeight="1">
      <c r="A22" s="112" t="s">
        <v>150</v>
      </c>
      <c r="B22" s="92"/>
      <c r="C22" s="39"/>
      <c r="D22" s="39">
        <v>9348</v>
      </c>
      <c r="E22" s="39"/>
      <c r="F22" s="39"/>
      <c r="G22" s="99"/>
      <c r="H22" s="103">
        <f t="shared" si="1"/>
        <v>9348</v>
      </c>
    </row>
    <row r="23" spans="1:8" ht="21.75" customHeight="1">
      <c r="A23" s="112" t="s">
        <v>152</v>
      </c>
      <c r="B23" s="92">
        <v>240</v>
      </c>
      <c r="C23" s="39"/>
      <c r="D23" s="39">
        <v>1000</v>
      </c>
      <c r="E23" s="39"/>
      <c r="F23" s="39"/>
      <c r="G23" s="99"/>
      <c r="H23" s="103">
        <f t="shared" si="1"/>
        <v>1240</v>
      </c>
    </row>
    <row r="24" spans="1:8" ht="21" customHeight="1">
      <c r="A24" s="112" t="s">
        <v>151</v>
      </c>
      <c r="B24" s="92">
        <v>420</v>
      </c>
      <c r="C24" s="39"/>
      <c r="D24" s="39"/>
      <c r="E24" s="39"/>
      <c r="F24" s="39">
        <v>40000</v>
      </c>
      <c r="G24" s="99"/>
      <c r="H24" s="103">
        <f t="shared" si="1"/>
        <v>40420</v>
      </c>
    </row>
    <row r="25" spans="1:8" ht="31.5" customHeight="1">
      <c r="A25" s="112" t="s">
        <v>99</v>
      </c>
      <c r="B25" s="92">
        <v>16705</v>
      </c>
      <c r="C25" s="39">
        <v>234</v>
      </c>
      <c r="D25" s="39"/>
      <c r="E25" s="39"/>
      <c r="F25" s="39"/>
      <c r="G25" s="99"/>
      <c r="H25" s="103">
        <f t="shared" si="1"/>
        <v>16939</v>
      </c>
    </row>
    <row r="26" spans="1:8" ht="21" customHeight="1">
      <c r="A26" s="112" t="s">
        <v>100</v>
      </c>
      <c r="B26" s="92">
        <v>156</v>
      </c>
      <c r="C26" s="39"/>
      <c r="D26" s="39"/>
      <c r="E26" s="39"/>
      <c r="F26" s="39">
        <v>500</v>
      </c>
      <c r="G26" s="99"/>
      <c r="H26" s="103">
        <f t="shared" si="1"/>
        <v>656</v>
      </c>
    </row>
    <row r="27" spans="1:8" ht="23.25" customHeight="1">
      <c r="A27" s="113" t="s">
        <v>108</v>
      </c>
      <c r="B27" s="92">
        <v>5954</v>
      </c>
      <c r="C27" s="39">
        <v>6885</v>
      </c>
      <c r="D27" s="39"/>
      <c r="E27" s="39"/>
      <c r="F27" s="39"/>
      <c r="G27" s="99"/>
      <c r="H27" s="103">
        <f t="shared" si="1"/>
        <v>12839</v>
      </c>
    </row>
    <row r="28" spans="1:8" ht="24" customHeight="1">
      <c r="A28" s="113" t="s">
        <v>109</v>
      </c>
      <c r="B28" s="92">
        <v>792</v>
      </c>
      <c r="C28" s="39"/>
      <c r="D28" s="39"/>
      <c r="E28" s="39"/>
      <c r="F28" s="39"/>
      <c r="G28" s="99"/>
      <c r="H28" s="103">
        <f t="shared" si="1"/>
        <v>792</v>
      </c>
    </row>
    <row r="29" spans="1:8" ht="23.25" customHeight="1">
      <c r="A29" s="113" t="s">
        <v>49</v>
      </c>
      <c r="B29" s="92">
        <v>9306</v>
      </c>
      <c r="C29" s="39"/>
      <c r="D29" s="39"/>
      <c r="E29" s="39"/>
      <c r="F29" s="39"/>
      <c r="G29" s="99"/>
      <c r="H29" s="103">
        <f t="shared" si="1"/>
        <v>9306</v>
      </c>
    </row>
    <row r="30" spans="1:8" ht="22.5" customHeight="1" thickBot="1">
      <c r="A30" s="114" t="s">
        <v>110</v>
      </c>
      <c r="B30" s="108">
        <v>1580</v>
      </c>
      <c r="C30" s="97"/>
      <c r="D30" s="97"/>
      <c r="E30" s="97"/>
      <c r="F30" s="97"/>
      <c r="G30" s="100"/>
      <c r="H30" s="104">
        <f t="shared" si="1"/>
        <v>1580</v>
      </c>
    </row>
    <row r="31" spans="1:8" ht="45.75" customHeight="1" thickBot="1">
      <c r="A31" s="115" t="s">
        <v>101</v>
      </c>
      <c r="B31" s="109">
        <f>SUM(B7:B30)</f>
        <v>250673</v>
      </c>
      <c r="C31" s="70">
        <f aca="true" t="shared" si="2" ref="C31:H31">SUM(C7:C30)</f>
        <v>28178</v>
      </c>
      <c r="D31" s="70">
        <f t="shared" si="2"/>
        <v>19585</v>
      </c>
      <c r="E31" s="70">
        <f t="shared" si="2"/>
        <v>715</v>
      </c>
      <c r="F31" s="70">
        <f t="shared" si="2"/>
        <v>84131</v>
      </c>
      <c r="G31" s="101">
        <f t="shared" si="2"/>
        <v>996197</v>
      </c>
      <c r="H31" s="105">
        <f t="shared" si="2"/>
        <v>1379479</v>
      </c>
    </row>
  </sheetData>
  <mergeCells count="4">
    <mergeCell ref="A1:H1"/>
    <mergeCell ref="A2:H2"/>
    <mergeCell ref="A3:H3"/>
    <mergeCell ref="A4:H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&amp;L&amp;8"3/B. sz. rendelet a 16/2009. (IX. 16.) sz. rendelethez&amp;R&amp;8"3/B. sz. rendelet 2/2009. (III. 05.) sz.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8" sqref="C18"/>
    </sheetView>
  </sheetViews>
  <sheetFormatPr defaultColWidth="9.140625" defaultRowHeight="12.75"/>
  <cols>
    <col min="1" max="1" width="18.00390625" style="0" customWidth="1"/>
    <col min="6" max="6" width="10.421875" style="0" customWidth="1"/>
    <col min="8" max="8" width="11.00390625" style="0" customWidth="1"/>
  </cols>
  <sheetData>
    <row r="1" spans="1:8" ht="15.75">
      <c r="A1" s="190"/>
      <c r="B1" s="200"/>
      <c r="C1" s="200"/>
      <c r="D1" s="200"/>
      <c r="E1" s="200"/>
      <c r="F1" s="200"/>
      <c r="G1" s="200"/>
      <c r="H1" s="200"/>
    </row>
    <row r="2" ht="15.75">
      <c r="A2" s="1"/>
    </row>
    <row r="3" ht="15.75">
      <c r="A3" s="1"/>
    </row>
    <row r="4" spans="1:8" ht="15.75">
      <c r="A4" s="190" t="s">
        <v>21</v>
      </c>
      <c r="B4" s="200"/>
      <c r="C4" s="200"/>
      <c r="D4" s="200"/>
      <c r="E4" s="200"/>
      <c r="F4" s="200"/>
      <c r="G4" s="200"/>
      <c r="H4" s="200"/>
    </row>
    <row r="5" spans="1:8" ht="15.75">
      <c r="A5" s="190" t="s">
        <v>40</v>
      </c>
      <c r="B5" s="200"/>
      <c r="C5" s="200"/>
      <c r="D5" s="200"/>
      <c r="E5" s="200"/>
      <c r="F5" s="200"/>
      <c r="G5" s="200"/>
      <c r="H5" s="200"/>
    </row>
    <row r="6" spans="1:8" ht="15.75">
      <c r="A6" s="190" t="s">
        <v>381</v>
      </c>
      <c r="B6" s="200"/>
      <c r="C6" s="200"/>
      <c r="D6" s="200"/>
      <c r="E6" s="200"/>
      <c r="F6" s="200"/>
      <c r="G6" s="200"/>
      <c r="H6" s="200"/>
    </row>
    <row r="7" ht="15.75">
      <c r="A7" s="3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6.5" thickBot="1">
      <c r="H14" s="24" t="s">
        <v>44</v>
      </c>
    </row>
    <row r="15" spans="1:8" ht="56.25" customHeight="1" thickBot="1">
      <c r="A15" s="128" t="s">
        <v>0</v>
      </c>
      <c r="B15" s="136" t="s">
        <v>84</v>
      </c>
      <c r="C15" s="136" t="s">
        <v>210</v>
      </c>
      <c r="D15" s="136" t="s">
        <v>211</v>
      </c>
      <c r="E15" s="136" t="s">
        <v>224</v>
      </c>
      <c r="F15" s="136" t="s">
        <v>105</v>
      </c>
      <c r="G15" s="136" t="s">
        <v>102</v>
      </c>
      <c r="H15" s="129" t="s">
        <v>51</v>
      </c>
    </row>
    <row r="16" spans="1:8" ht="39.75" customHeight="1">
      <c r="A16" s="134" t="s">
        <v>41</v>
      </c>
      <c r="B16" s="138">
        <v>24764</v>
      </c>
      <c r="C16" s="139"/>
      <c r="D16" s="139">
        <v>2140</v>
      </c>
      <c r="E16" s="139"/>
      <c r="F16" s="139">
        <v>300</v>
      </c>
      <c r="G16" s="140"/>
      <c r="H16" s="135">
        <f>SUM(B16:G16)</f>
        <v>27204</v>
      </c>
    </row>
    <row r="17" spans="1:8" ht="39.75" customHeight="1">
      <c r="A17" s="134" t="s">
        <v>42</v>
      </c>
      <c r="B17" s="141"/>
      <c r="C17" s="93"/>
      <c r="D17" s="93"/>
      <c r="E17" s="39"/>
      <c r="F17" s="39"/>
      <c r="G17" s="131"/>
      <c r="H17" s="135">
        <f>SUM(B17:G17)</f>
        <v>0</v>
      </c>
    </row>
    <row r="18" spans="1:8" ht="39.75" customHeight="1" thickBot="1">
      <c r="A18" s="134" t="s">
        <v>43</v>
      </c>
      <c r="B18" s="142">
        <v>108429</v>
      </c>
      <c r="C18" s="143"/>
      <c r="D18" s="143"/>
      <c r="E18" s="40"/>
      <c r="F18" s="40">
        <v>40091</v>
      </c>
      <c r="G18" s="144"/>
      <c r="H18" s="135">
        <f>SUM(B18:G18)</f>
        <v>148520</v>
      </c>
    </row>
    <row r="19" spans="1:8" ht="39.75" customHeight="1" thickBot="1">
      <c r="A19" s="132" t="s">
        <v>208</v>
      </c>
      <c r="B19" s="137">
        <f aca="true" t="shared" si="0" ref="B19:H19">SUM(B16:B18)</f>
        <v>133193</v>
      </c>
      <c r="C19" s="137">
        <f t="shared" si="0"/>
        <v>0</v>
      </c>
      <c r="D19" s="137">
        <f t="shared" si="0"/>
        <v>2140</v>
      </c>
      <c r="E19" s="137">
        <f t="shared" si="0"/>
        <v>0</v>
      </c>
      <c r="F19" s="137">
        <f t="shared" si="0"/>
        <v>40391</v>
      </c>
      <c r="G19" s="137">
        <f t="shared" si="0"/>
        <v>0</v>
      </c>
      <c r="H19" s="133">
        <f t="shared" si="0"/>
        <v>175724</v>
      </c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 3/C. sz. melléklet a 16/2009. (IX. 16.) sz. rendelethez&amp;R&amp;8"3/C. sz. melléklet 2/2009. (III. 05.) sz. rendelethez"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7" sqref="C17"/>
    </sheetView>
  </sheetViews>
  <sheetFormatPr defaultColWidth="9.140625" defaultRowHeight="12.75"/>
  <cols>
    <col min="1" max="1" width="18.00390625" style="0" customWidth="1"/>
  </cols>
  <sheetData>
    <row r="1" spans="1:8" ht="15.75">
      <c r="A1" s="190"/>
      <c r="B1" s="200"/>
      <c r="C1" s="200"/>
      <c r="D1" s="200"/>
      <c r="E1" s="200"/>
      <c r="F1" s="200"/>
      <c r="G1" s="200"/>
      <c r="H1" s="200"/>
    </row>
    <row r="2" ht="15.75">
      <c r="A2" s="1"/>
    </row>
    <row r="3" ht="15.75">
      <c r="A3" s="1"/>
    </row>
    <row r="4" spans="1:8" ht="15.75">
      <c r="A4" s="190" t="s">
        <v>21</v>
      </c>
      <c r="B4" s="200"/>
      <c r="C4" s="200"/>
      <c r="D4" s="200"/>
      <c r="E4" s="200"/>
      <c r="F4" s="200"/>
      <c r="G4" s="200"/>
      <c r="H4" s="200"/>
    </row>
    <row r="5" spans="1:8" ht="15.75">
      <c r="A5" s="190" t="s">
        <v>104</v>
      </c>
      <c r="B5" s="200"/>
      <c r="C5" s="200"/>
      <c r="D5" s="200"/>
      <c r="E5" s="200"/>
      <c r="F5" s="200"/>
      <c r="G5" s="200"/>
      <c r="H5" s="200"/>
    </row>
    <row r="6" spans="1:8" ht="15.75">
      <c r="A6" s="190" t="s">
        <v>382</v>
      </c>
      <c r="B6" s="200"/>
      <c r="C6" s="200"/>
      <c r="D6" s="200"/>
      <c r="E6" s="200"/>
      <c r="F6" s="200"/>
      <c r="G6" s="200"/>
      <c r="H6" s="200"/>
    </row>
    <row r="7" ht="15.75">
      <c r="A7" s="2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6.5" thickBot="1">
      <c r="H12" s="24" t="s">
        <v>44</v>
      </c>
    </row>
    <row r="13" spans="1:8" ht="58.5" customHeight="1" thickBot="1">
      <c r="A13" s="128" t="s">
        <v>0</v>
      </c>
      <c r="B13" s="136" t="s">
        <v>84</v>
      </c>
      <c r="C13" s="136" t="s">
        <v>210</v>
      </c>
      <c r="D13" s="136" t="s">
        <v>211</v>
      </c>
      <c r="E13" s="136" t="s">
        <v>224</v>
      </c>
      <c r="F13" s="136" t="s">
        <v>105</v>
      </c>
      <c r="G13" s="136" t="s">
        <v>102</v>
      </c>
      <c r="H13" s="129" t="s">
        <v>103</v>
      </c>
    </row>
    <row r="14" spans="1:8" ht="39.75" customHeight="1">
      <c r="A14" s="134" t="s">
        <v>45</v>
      </c>
      <c r="B14" s="138">
        <v>25756</v>
      </c>
      <c r="C14" s="139">
        <v>2</v>
      </c>
      <c r="D14" s="81">
        <v>3615</v>
      </c>
      <c r="E14" s="139"/>
      <c r="F14" s="139"/>
      <c r="G14" s="140"/>
      <c r="H14" s="135">
        <f>SUM(B14:G14)</f>
        <v>29373</v>
      </c>
    </row>
    <row r="15" spans="1:8" ht="39.75" customHeight="1">
      <c r="A15" s="134" t="s">
        <v>42</v>
      </c>
      <c r="B15" s="141">
        <v>4320</v>
      </c>
      <c r="C15" s="39"/>
      <c r="D15" s="39"/>
      <c r="E15" s="39"/>
      <c r="F15" s="39"/>
      <c r="G15" s="131"/>
      <c r="H15" s="135">
        <f>SUM(B15:G15)</f>
        <v>4320</v>
      </c>
    </row>
    <row r="16" spans="1:8" ht="39.75" customHeight="1">
      <c r="A16" s="134" t="s">
        <v>46</v>
      </c>
      <c r="B16" s="141">
        <v>181504</v>
      </c>
      <c r="C16" s="39">
        <v>1426</v>
      </c>
      <c r="D16" s="39">
        <v>3853</v>
      </c>
      <c r="E16" s="39"/>
      <c r="F16" s="39">
        <v>963</v>
      </c>
      <c r="G16" s="131"/>
      <c r="H16" s="135">
        <f>SUM(B16:G16)</f>
        <v>187746</v>
      </c>
    </row>
    <row r="17" spans="1:8" ht="39.75" customHeight="1">
      <c r="A17" s="134" t="s">
        <v>106</v>
      </c>
      <c r="B17" s="141">
        <v>14083</v>
      </c>
      <c r="C17" s="93"/>
      <c r="D17" s="39"/>
      <c r="E17" s="93"/>
      <c r="F17" s="93"/>
      <c r="G17" s="131"/>
      <c r="H17" s="135">
        <f>SUM(B17:G17)</f>
        <v>14083</v>
      </c>
    </row>
    <row r="18" spans="1:8" ht="39.75" customHeight="1" thickBot="1">
      <c r="A18" s="134" t="s">
        <v>47</v>
      </c>
      <c r="B18" s="142">
        <v>600</v>
      </c>
      <c r="C18" s="40"/>
      <c r="D18" s="40"/>
      <c r="E18" s="40"/>
      <c r="F18" s="40"/>
      <c r="G18" s="144"/>
      <c r="H18" s="135">
        <f>SUM(B18:G18)</f>
        <v>600</v>
      </c>
    </row>
    <row r="19" spans="1:8" ht="39.75" customHeight="1" thickBot="1">
      <c r="A19" s="132" t="s">
        <v>107</v>
      </c>
      <c r="B19" s="137">
        <f>SUM(B14:B18)</f>
        <v>226263</v>
      </c>
      <c r="C19" s="137">
        <f aca="true" t="shared" si="0" ref="C19:H19">SUM(C14:C18)</f>
        <v>1428</v>
      </c>
      <c r="D19" s="137">
        <f t="shared" si="0"/>
        <v>7468</v>
      </c>
      <c r="E19" s="137">
        <f t="shared" si="0"/>
        <v>0</v>
      </c>
      <c r="F19" s="137">
        <f t="shared" si="0"/>
        <v>963</v>
      </c>
      <c r="G19" s="137">
        <f t="shared" si="0"/>
        <v>0</v>
      </c>
      <c r="H19" s="133">
        <f t="shared" si="0"/>
        <v>236122</v>
      </c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 3/D. sz. melléklet a 16/2009. (IX. 16.) sz. rendelethez&amp;R&amp;8"3/D. sz. melléklet 2/2009. (III. 05.) sz. rendelethez"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2009-09-15T10:59:46Z</cp:lastPrinted>
  <dcterms:created xsi:type="dcterms:W3CDTF">2006-01-24T13:22:03Z</dcterms:created>
  <dcterms:modified xsi:type="dcterms:W3CDTF">2009-09-15T11:10:08Z</dcterms:modified>
  <cp:category/>
  <cp:version/>
  <cp:contentType/>
  <cp:contentStatus/>
</cp:coreProperties>
</file>